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defaultThemeVersion="124226"/>
  <xr:revisionPtr revIDLastSave="149" documentId="8_{8D5B1D87-63B6-4CC5-836F-3C178089E4F1}" xr6:coauthVersionLast="47" xr6:coauthVersionMax="47" xr10:uidLastSave="{0A5E8828-9FD2-4871-B62F-5805466CDD1B}"/>
  <bookViews>
    <workbookView xWindow="3300" yWindow="0" windowWidth="14715" windowHeight="14670" tabRatio="641" xr2:uid="{00000000-000D-0000-FFFF-FFFF00000000}"/>
  </bookViews>
  <sheets>
    <sheet name="Instructions" sheetId="2" r:id="rId1"/>
    <sheet name="Example" sheetId="7" r:id="rId2"/>
    <sheet name="Effective HourlyRate Calculator" sheetId="4" r:id="rId3"/>
    <sheet name="Full Fee Calculator"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7" l="1"/>
  <c r="D24" i="7"/>
  <c r="D15" i="7"/>
  <c r="D16" i="7" s="1"/>
  <c r="D9" i="7"/>
  <c r="D49" i="6"/>
  <c r="G53" i="6" s="1"/>
  <c r="D24" i="6"/>
  <c r="D15" i="6"/>
  <c r="D16" i="6" s="1"/>
  <c r="H21" i="6" s="1"/>
  <c r="D9" i="6"/>
  <c r="D15" i="4"/>
  <c r="D16" i="4" s="1"/>
  <c r="H19" i="4" s="1"/>
  <c r="D24" i="4"/>
  <c r="D9" i="4"/>
  <c r="H20" i="7" l="1"/>
  <c r="H23" i="7"/>
  <c r="H22" i="7"/>
  <c r="H19" i="7"/>
  <c r="H18" i="7"/>
  <c r="H21" i="7"/>
  <c r="H21" i="4"/>
  <c r="H23" i="6"/>
  <c r="H22" i="6"/>
  <c r="H20" i="6"/>
  <c r="H19" i="6"/>
  <c r="H18" i="6"/>
  <c r="H18" i="4"/>
  <c r="H23" i="4"/>
  <c r="H22" i="4"/>
  <c r="H20" i="4"/>
  <c r="D52" i="7" l="1"/>
  <c r="D54" i="7" s="1"/>
  <c r="D53" i="7" s="1"/>
  <c r="H24" i="7"/>
  <c r="G59" i="6"/>
  <c r="D60" i="6" s="1"/>
  <c r="D52" i="4"/>
  <c r="H24" i="6"/>
  <c r="H24" i="4"/>
  <c r="D52" i="6" l="1"/>
  <c r="D61" i="6"/>
  <c r="D49" i="4"/>
  <c r="D54" i="4" s="1"/>
  <c r="D53" i="4" s="1"/>
</calcChain>
</file>

<file path=xl/sharedStrings.xml><?xml version="1.0" encoding="utf-8"?>
<sst xmlns="http://schemas.openxmlformats.org/spreadsheetml/2006/main" count="239" uniqueCount="101">
  <si>
    <t>Training and networking</t>
  </si>
  <si>
    <t>Income</t>
  </si>
  <si>
    <t>Registration AASW</t>
  </si>
  <si>
    <t>Utilities</t>
  </si>
  <si>
    <t xml:space="preserve">  Electricity/Gas</t>
  </si>
  <si>
    <t xml:space="preserve">  Water</t>
  </si>
  <si>
    <t xml:space="preserve">  Rates</t>
  </si>
  <si>
    <t>Annual Leave</t>
  </si>
  <si>
    <t>Public holidays</t>
  </si>
  <si>
    <t>Travel (to clients and training)</t>
  </si>
  <si>
    <t>Working hours per day</t>
  </si>
  <si>
    <t>% of sessions with no pay (no-shows, voluntary)</t>
  </si>
  <si>
    <t>Consultant fees (accountant, lawyer etc)</t>
  </si>
  <si>
    <t xml:space="preserve">  Income protection</t>
  </si>
  <si>
    <t>Insurances</t>
  </si>
  <si>
    <t xml:space="preserve">CPD training </t>
  </si>
  <si>
    <t xml:space="preserve">Office rent </t>
  </si>
  <si>
    <t>Phone/internet</t>
  </si>
  <si>
    <t>Personal/Carer's Leave</t>
  </si>
  <si>
    <t>Total Income (before expenses)</t>
  </si>
  <si>
    <t>Marketing/Advertising</t>
  </si>
  <si>
    <t xml:space="preserve">  Website hosting and maintenance</t>
  </si>
  <si>
    <t xml:space="preserve">  Other (printing, networking, business cards etc)</t>
  </si>
  <si>
    <t>Other expenses (office supplies, cleaning, etc)</t>
  </si>
  <si>
    <t>(if over $75,000, need to register for GST)</t>
  </si>
  <si>
    <t>Paid sessions per week (1-hour sessions)</t>
  </si>
  <si>
    <t>Total weeks worked per year</t>
  </si>
  <si>
    <t>Days in working week</t>
  </si>
  <si>
    <t>Number of weeks</t>
  </si>
  <si>
    <t>Paid sessions per day (1-hour sessions)</t>
  </si>
  <si>
    <t xml:space="preserve">NDIS </t>
  </si>
  <si>
    <t xml:space="preserve">Full fee </t>
  </si>
  <si>
    <t>Other funding schemes (average)</t>
  </si>
  <si>
    <t>Types of Income (per hour session)</t>
  </si>
  <si>
    <t>Types of Sessions (% per week)</t>
  </si>
  <si>
    <t xml:space="preserve">Other funding schemes </t>
  </si>
  <si>
    <t>per week</t>
  </si>
  <si>
    <t>Business expenses (per year)</t>
  </si>
  <si>
    <t>Total expenses per year</t>
  </si>
  <si>
    <t>Staff expenses (wages, superannuation, etc)</t>
  </si>
  <si>
    <t>MUST EQUAL 100%</t>
  </si>
  <si>
    <t>Profit per year (after expenses)</t>
  </si>
  <si>
    <t>(effective salary)</t>
  </si>
  <si>
    <t>Working weeks (per year)</t>
  </si>
  <si>
    <t>Sessions (per week)</t>
  </si>
  <si>
    <t>Bulk-billed Medicare</t>
  </si>
  <si>
    <t>Hours per day for admin, follow-up etc</t>
  </si>
  <si>
    <t>other income per week</t>
  </si>
  <si>
    <t>Profit per year (total income less expenses)</t>
  </si>
  <si>
    <t>total income required to achieve effective hourly rate profit</t>
  </si>
  <si>
    <t>Effective Hourly Rate Calculation</t>
  </si>
  <si>
    <t>Full Fee Calculation</t>
  </si>
  <si>
    <t>CPD training (including clinical supervision)</t>
  </si>
  <si>
    <t>Supervision</t>
  </si>
  <si>
    <t>(plus GST)</t>
  </si>
  <si>
    <t xml:space="preserve">  Cyber insurance</t>
  </si>
  <si>
    <t xml:space="preserve">  Contents insurance</t>
  </si>
  <si>
    <t xml:space="preserve">  Workers compensation</t>
  </si>
  <si>
    <t>Superannuation/savings</t>
  </si>
  <si>
    <t>Total Annual Income</t>
  </si>
  <si>
    <t>Enter Details</t>
  </si>
  <si>
    <t xml:space="preserve">Full Fee </t>
  </si>
  <si>
    <t>Effective Hourly Rate</t>
  </si>
  <si>
    <t>Enter fee to charge full-fee paying clients</t>
  </si>
  <si>
    <t>Calculated hourly rate for full-fee paying clients</t>
  </si>
  <si>
    <t>Software (MS Office, client records, Nortons etc)</t>
  </si>
  <si>
    <t>(Average hours per day not billed - approx 1/3 to 1/2 of working hours per day)</t>
  </si>
  <si>
    <t>(Bulk-billed clients only)</t>
  </si>
  <si>
    <t>(Full fee paid by client or combination of funding and gap fee)</t>
  </si>
  <si>
    <t>(Average % per week, assuming no-show fees are not charged)</t>
  </si>
  <si>
    <t>(Amount to contribute into superannuation or extra savings each year)</t>
  </si>
  <si>
    <t>(Depends on state, approx 8-10 working days, ie 2 weeks)</t>
  </si>
  <si>
    <t>(Estimate, 30hrs minimum CPD plus networking, ie 1-2 weeks)</t>
  </si>
  <si>
    <t>(Calculated for you - working hours per day less admin time)</t>
  </si>
  <si>
    <t>(Includes public liability and professional indemnity insurance)</t>
  </si>
  <si>
    <t>(Plus GST)</t>
  </si>
  <si>
    <t>EXAMPLE ONLY</t>
  </si>
  <si>
    <t>(Estimate based on approx kms travelled x 78c per km)</t>
  </si>
  <si>
    <t>Preferred Effective Hourly Rate</t>
  </si>
  <si>
    <r>
      <rPr>
        <b/>
        <sz val="12"/>
        <color rgb="FFAA233F"/>
        <rFont val="Arial"/>
        <family val="2"/>
      </rPr>
      <t>Disclaimer</t>
    </r>
    <r>
      <rPr>
        <sz val="11"/>
        <color indexed="8"/>
        <rFont val="Arial"/>
        <family val="2"/>
      </rPr>
      <t xml:space="preserve">
The fee calculators do not include every aspect of business finances. 
Calculations do not consider items such as GST and income tax. 
This resource is intended as a basic guide only and does not constitute financial advice. 
Please always discuss your financial situation with a qualified accountant, solicitor or financial advisor.
This spreadsheet has been developed by AASW for its members (November 2022). 
The latest version can be found on the AASW website within Private Practice Resources. 
Copyright AASW 2022</t>
    </r>
  </si>
  <si>
    <r>
      <rPr>
        <b/>
        <sz val="8"/>
        <color rgb="FFAA233F"/>
        <rFont val="Arial"/>
        <family val="2"/>
      </rPr>
      <t>Disclaimer</t>
    </r>
    <r>
      <rPr>
        <sz val="8"/>
        <rFont val="Arial"/>
        <family val="2"/>
      </rPr>
      <t xml:space="preserve"> 
This tool must not be relied upon to make business or financial decisions. 
It has been developed by the AASW as a general guide for AASW members. 
Business and financial advice is recommended during the set-up and ongoing operation of private practice.  
All amounts are estimates and do not include GST. Health services are generally GST-free. 
Check with your accountant or financial advisor regarding your specific GST requirements.
Copyright AASW 2022</t>
    </r>
  </si>
  <si>
    <t>not applicable</t>
  </si>
  <si>
    <r>
      <rPr>
        <b/>
        <sz val="8"/>
        <color rgb="FFAA233F"/>
        <rFont val="Arial"/>
        <family val="2"/>
      </rPr>
      <t>Disclaimer</t>
    </r>
    <r>
      <rPr>
        <sz val="8"/>
        <rFont val="Arial"/>
        <family val="2"/>
      </rPr>
      <t xml:space="preserve"> 
This example is fictional and used only for the purpose of demonstrating how to use this Fee Calculator Tool.
This tool must not be relied upon to make business or financial decisions.  
It has been developed by the AASW as a general guide for AASW members. 
Business and financial advice is recommended during the set-up and ongoing operation of private practice.  
All amounts are estimates and do not include GST. Health services are generally GST-free. 
Check with your accountant or financial advisor regarding your specific GST requirements.
Copyright AASW 2022</t>
    </r>
  </si>
  <si>
    <t>Enter an hourly rate you would like to earn (eg from Award)</t>
  </si>
  <si>
    <t>This example is based on an Accredited Mental Health Social Worker with 15 years of experience, sharing offices in a suburb of a capital city, working in private practice 2 days per week with a variety of clients and still working for a not-for-profit organisation for 3 days per week. Based on this fictional example, if this social worker charges $210 for their full-fee paying clients, they can expect an effective hourly rate of $54.75. All figures are estimates for the purpose of providing this example. Use the next two worksheets for your own actual/expected calculations.</t>
  </si>
  <si>
    <t>Private Practice Fee Calculator Tool</t>
  </si>
  <si>
    <r>
      <rPr>
        <b/>
        <sz val="12"/>
        <color rgb="FFAA233F"/>
        <rFont val="Arial"/>
        <family val="2"/>
      </rPr>
      <t>Overview</t>
    </r>
    <r>
      <rPr>
        <sz val="11"/>
        <color indexed="8"/>
        <rFont val="Arial"/>
        <family val="2"/>
      </rPr>
      <t xml:space="preserve">
This tool is aimed at AASW members starting out in private practice. It is primarily designed for individuals but can be adapted for those with multiple social workers. Calculate your fees to ensure business expenses are covered and you can make a profit (or pay yourself a salary). Change the data to suit your own circumstances. An Example is provided for reference purposes. 
The </t>
    </r>
    <r>
      <rPr>
        <b/>
        <sz val="11"/>
        <color rgb="FF6096B7"/>
        <rFont val="Arial"/>
        <family val="2"/>
      </rPr>
      <t>Effective Hourly Rate Calculator</t>
    </r>
    <r>
      <rPr>
        <sz val="11"/>
        <color rgb="FF6096B7"/>
        <rFont val="Arial"/>
        <family val="2"/>
      </rPr>
      <t xml:space="preserve"> </t>
    </r>
    <r>
      <rPr>
        <sz val="11"/>
        <color indexed="8"/>
        <rFont val="Arial"/>
        <family val="2"/>
      </rPr>
      <t xml:space="preserve">helps you understand the importance of charging an hourly fee high enough to cover all business expenses while still providing you with an acceptable effective hourly rate. 
The </t>
    </r>
    <r>
      <rPr>
        <b/>
        <sz val="11"/>
        <color rgb="FF808284"/>
        <rFont val="Arial"/>
        <family val="2"/>
      </rPr>
      <t>Full Fee Calculator</t>
    </r>
    <r>
      <rPr>
        <sz val="11"/>
        <color rgb="FF97CCEF"/>
        <rFont val="Arial"/>
        <family val="2"/>
      </rPr>
      <t xml:space="preserve"> </t>
    </r>
    <r>
      <rPr>
        <sz val="11"/>
        <color indexed="8"/>
        <rFont val="Arial"/>
        <family val="2"/>
      </rPr>
      <t xml:space="preserve">helps you calculate the required full fee based on your preferred effective hourly rate (such as an appropriate rate from an industry Award), after your individual circumstances and business expenses are considered.
</t>
    </r>
  </si>
  <si>
    <r>
      <rPr>
        <b/>
        <sz val="12"/>
        <color rgb="FFAA233F"/>
        <rFont val="Arial"/>
        <family val="2"/>
      </rPr>
      <t>Instructions</t>
    </r>
    <r>
      <rPr>
        <sz val="11"/>
        <color indexed="8"/>
        <rFont val="Arial"/>
        <family val="2"/>
      </rPr>
      <t xml:space="preserve">
You'll see there are four worksheet tabs at the bottom of this spreadsheet - </t>
    </r>
    <r>
      <rPr>
        <sz val="11"/>
        <rFont val="Arial"/>
        <family val="2"/>
      </rPr>
      <t xml:space="preserve">Instructions (this one), Example, Effective Hourly Rate Calculator and Full Fee Calculator.
In the two Calculator worksheets, you can:
- enter all your variables (blue amounts), such as days per week and hours per day you are working; weeks for annual leave; percentage of clients for the different types of sessions (eg bulk-billed, NDIS etc); fees for different session types; and expected business expenses (black amounts cannot be edited, as this will affect the calculations in the spreadsheet) 
- see the totals recalculate automatically 
- customise the list of expenses and income types to suit your needs.
</t>
    </r>
    <r>
      <rPr>
        <b/>
        <sz val="11"/>
        <color rgb="FF6096B7"/>
        <rFont val="Arial"/>
        <family val="2"/>
      </rPr>
      <t>Effective Hourly Rate Calculator</t>
    </r>
    <r>
      <rPr>
        <sz val="11"/>
        <rFont val="Arial"/>
        <family val="2"/>
      </rPr>
      <t xml:space="preserve">
After you have updated all the variables (blue amounts) to suit your circumstances, enter a Full Fee Rate you are thinking of charging to see what the Effective Hourly Rate becomes. This helps you compare against an hourly rate you may have received by working for an external employer (for example an Award rate working for the Department of Health) or an hourly rate you would like to take home after expenses.
</t>
    </r>
    <r>
      <rPr>
        <b/>
        <sz val="11"/>
        <color rgb="FF808284"/>
        <rFont val="Arial"/>
        <family val="2"/>
      </rPr>
      <t xml:space="preserve">Full Fee Calculator </t>
    </r>
    <r>
      <rPr>
        <sz val="11"/>
        <rFont val="Arial"/>
        <family val="2"/>
      </rPr>
      <t xml:space="preserve">
After you have updated all the variables (blue amounts) to suit your circumstances, enter the Preferred Effective Hourly Rate you would like to achieve after expenses (for example an Award rate working for the Department of Health). The Full Fee Amount will be automatically calculated. </t>
    </r>
    <r>
      <rPr>
        <sz val="11"/>
        <color indexed="8"/>
        <rFont val="Arial"/>
        <family val="2"/>
      </rPr>
      <t xml:space="preserve">
</t>
    </r>
  </si>
  <si>
    <t>(Effective annual salary, before tax)</t>
  </si>
  <si>
    <t>(For example, what you would earn working for an employer)</t>
  </si>
  <si>
    <t>(Effective salary, before tax)</t>
  </si>
  <si>
    <t>Rents room within allied health clinic</t>
  </si>
  <si>
    <t>Decides not to buy this insurance (included in other employment super cover)</t>
  </si>
  <si>
    <r>
      <rPr>
        <sz val="10"/>
        <color rgb="FF01688F"/>
        <rFont val="Arial"/>
        <family val="2"/>
      </rPr>
      <t>Full membership fee plus AMHSW credential fees</t>
    </r>
    <r>
      <rPr>
        <sz val="10"/>
        <rFont val="Arial"/>
        <family val="2"/>
      </rPr>
      <t xml:space="preserve"> (this includes PI/PL insurance)</t>
    </r>
  </si>
  <si>
    <t>Contribution to utilities</t>
  </si>
  <si>
    <t>Decides not to personally contribute to superannuation while still in other job</t>
  </si>
  <si>
    <t>(Estimate, 30hrs minimum CPD plus networking - average 55hrs)</t>
  </si>
  <si>
    <t>(Approx 8-10 working days)</t>
  </si>
  <si>
    <t>(Average hours per day not billed - approx 1/3)</t>
  </si>
  <si>
    <t>(Working hours per day less admin time)</t>
  </si>
  <si>
    <t>(Bulk-billed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</si>
</sst>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8" formatCode="&quot;$&quot;#,##0.00;[Red]\-&quot;$&quot;#,##0.00"/>
    <numFmt numFmtId="164" formatCode="&quot;$&quot;#,##0"/>
    <numFmt numFmtId="165" formatCode="&quot;$&quot;#,##0.00"/>
    <numFmt numFmtId="166" formatCode="0.0"/>
  </numFmts>
  <fonts count="28" x14ac:knownFonts="1">
    <font>
      <sz val="10"/>
      <name val="Arial"/>
    </font>
    <font>
      <sz val="8"/>
      <name val="Arial"/>
      <family val="2"/>
    </font>
    <font>
      <sz val="10"/>
      <name val="Calibri"/>
      <family val="2"/>
      <scheme val="minor"/>
    </font>
    <font>
      <sz val="12"/>
      <color indexed="8"/>
      <name val="Calibri"/>
      <family val="2"/>
      <scheme val="minor"/>
    </font>
    <font>
      <b/>
      <sz val="20"/>
      <color theme="4" tint="-0.249977111117893"/>
      <name val="Calibri"/>
      <family val="2"/>
      <scheme val="minor"/>
    </font>
    <font>
      <b/>
      <sz val="10"/>
      <name val="Arial"/>
      <family val="2"/>
    </font>
    <font>
      <sz val="10"/>
      <name val="Arial"/>
      <family val="2"/>
    </font>
    <font>
      <sz val="10"/>
      <color theme="3" tint="0.39997558519241921"/>
      <name val="Arial"/>
      <family val="2"/>
    </font>
    <font>
      <sz val="10"/>
      <name val="Arial"/>
      <family val="2"/>
    </font>
    <font>
      <sz val="10"/>
      <color rgb="FF97CCEF"/>
      <name val="Arial"/>
      <family val="2"/>
    </font>
    <font>
      <sz val="14"/>
      <color theme="0"/>
      <name val="Arial"/>
      <family val="2"/>
    </font>
    <font>
      <sz val="10"/>
      <color rgb="FF01688F"/>
      <name val="Arial"/>
      <family val="2"/>
    </font>
    <font>
      <b/>
      <sz val="10"/>
      <color theme="0"/>
      <name val="Arial"/>
      <family val="2"/>
    </font>
    <font>
      <b/>
      <sz val="10"/>
      <color rgb="FF00B050"/>
      <name val="Arial"/>
      <family val="2"/>
    </font>
    <font>
      <sz val="10"/>
      <color rgb="FF7030A0"/>
      <name val="Arial"/>
      <family val="2"/>
    </font>
    <font>
      <b/>
      <sz val="10"/>
      <color rgb="FF7030A0"/>
      <name val="Arial"/>
      <family val="2"/>
    </font>
    <font>
      <sz val="11"/>
      <color indexed="8"/>
      <name val="Arial"/>
      <family val="2"/>
    </font>
    <font>
      <b/>
      <sz val="18"/>
      <color rgb="FF01688F"/>
      <name val="Arial"/>
      <family val="2"/>
    </font>
    <font>
      <b/>
      <sz val="12"/>
      <color rgb="FFAA233F"/>
      <name val="Arial"/>
      <family val="2"/>
    </font>
    <font>
      <b/>
      <sz val="16"/>
      <color rgb="FF01688F"/>
      <name val="Arial"/>
      <family val="2"/>
    </font>
    <font>
      <b/>
      <sz val="8"/>
      <color rgb="FFAA233F"/>
      <name val="Arial"/>
      <family val="2"/>
    </font>
    <font>
      <sz val="11"/>
      <name val="Arial"/>
      <family val="2"/>
    </font>
    <font>
      <b/>
      <sz val="11"/>
      <color rgb="FF808284"/>
      <name val="Arial"/>
      <family val="2"/>
    </font>
    <font>
      <sz val="11"/>
      <color rgb="FF97CCEF"/>
      <name val="Arial"/>
      <family val="2"/>
    </font>
    <font>
      <b/>
      <sz val="11"/>
      <color rgb="FF6096B7"/>
      <name val="Arial"/>
      <family val="2"/>
    </font>
    <font>
      <sz val="11"/>
      <color rgb="FF6096B7"/>
      <name val="Arial"/>
      <family val="2"/>
    </font>
    <font>
      <b/>
      <sz val="10"/>
      <color rgb="FF6096B7"/>
      <name val="Arial"/>
      <family val="2"/>
    </font>
    <font>
      <b/>
      <sz val="10"/>
      <color rgb="FF007463"/>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1688F"/>
        <bgColor indexed="64"/>
      </patternFill>
    </fill>
    <fill>
      <patternFill patternType="solid">
        <fgColor rgb="FFAA233F"/>
        <bgColor indexed="64"/>
      </patternFill>
    </fill>
    <fill>
      <patternFill patternType="solid">
        <fgColor theme="5" tint="0.39994506668294322"/>
        <bgColor indexed="64"/>
      </patternFill>
    </fill>
    <fill>
      <patternFill patternType="solid">
        <fgColor rgb="FF6096B7"/>
        <bgColor indexed="64"/>
      </patternFill>
    </fill>
    <fill>
      <patternFill patternType="solid">
        <fgColor rgb="FF007463"/>
        <bgColor indexed="64"/>
      </patternFill>
    </fill>
  </fills>
  <borders count="23">
    <border>
      <left/>
      <right/>
      <top/>
      <bottom/>
      <diagonal/>
    </border>
    <border>
      <left/>
      <right/>
      <top style="medium">
        <color rgb="FFAA233F"/>
      </top>
      <bottom style="medium">
        <color rgb="FFAA233F"/>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medium">
        <color rgb="FF01688F"/>
      </top>
      <bottom style="medium">
        <color rgb="FF01688F"/>
      </bottom>
      <diagonal/>
    </border>
    <border>
      <left/>
      <right/>
      <top style="thin">
        <color theme="0" tint="-0.34998626667073579"/>
      </top>
      <bottom style="medium">
        <color rgb="FF00B050"/>
      </bottom>
      <diagonal/>
    </border>
    <border>
      <left style="thick">
        <color rgb="FFC00000"/>
      </left>
      <right style="thick">
        <color rgb="FFC00000"/>
      </right>
      <top style="thick">
        <color rgb="FFC00000"/>
      </top>
      <bottom style="thick">
        <color rgb="FFC00000"/>
      </bottom>
      <diagonal/>
    </border>
    <border>
      <left/>
      <right/>
      <top/>
      <bottom style="medium">
        <color rgb="FF00B050"/>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9"/>
      </left>
      <right/>
      <top style="medium">
        <color rgb="FF01688F"/>
      </top>
      <bottom style="medium">
        <color rgb="FF01688F"/>
      </bottom>
      <diagonal/>
    </border>
    <border>
      <left/>
      <right/>
      <top style="medium">
        <color rgb="FF01688F"/>
      </top>
      <bottom/>
      <diagonal/>
    </border>
    <border>
      <left/>
      <right/>
      <top style="medium">
        <color rgb="FF6096B7"/>
      </top>
      <bottom style="medium">
        <color rgb="FF6096B7"/>
      </bottom>
      <diagonal/>
    </border>
    <border>
      <left/>
      <right style="thick">
        <color rgb="FFC00000"/>
      </right>
      <top style="medium">
        <color rgb="FF6096B7"/>
      </top>
      <bottom style="medium">
        <color rgb="FF6096B7"/>
      </bottom>
      <diagonal/>
    </border>
    <border>
      <left style="thick">
        <color rgb="FFC00000"/>
      </left>
      <right/>
      <top style="medium">
        <color rgb="FF6096B7"/>
      </top>
      <bottom style="medium">
        <color rgb="FF6096B7"/>
      </bottom>
      <diagonal/>
    </border>
    <border>
      <left/>
      <right/>
      <top style="medium">
        <color rgb="FF007463"/>
      </top>
      <bottom style="thin">
        <color theme="0" tint="-0.34998626667073579"/>
      </bottom>
      <diagonal/>
    </border>
    <border>
      <left/>
      <right style="thick">
        <color rgb="FF007463"/>
      </right>
      <top style="thin">
        <color theme="0" tint="-0.34998626667073579"/>
      </top>
      <bottom style="medium">
        <color rgb="FF007463"/>
      </bottom>
      <diagonal/>
    </border>
    <border>
      <left/>
      <right/>
      <top style="thin">
        <color theme="0" tint="-0.34998626667073579"/>
      </top>
      <bottom style="medium">
        <color rgb="FF007463"/>
      </bottom>
      <diagonal/>
    </border>
    <border>
      <left style="thick">
        <color rgb="FF007463"/>
      </left>
      <right style="thick">
        <color rgb="FF007463"/>
      </right>
      <top style="thick">
        <color rgb="FF007463"/>
      </top>
      <bottom style="thick">
        <color rgb="FF007463"/>
      </bottom>
      <diagonal/>
    </border>
    <border>
      <left style="thick">
        <color rgb="FF007463"/>
      </left>
      <right/>
      <top style="thin">
        <color theme="0" tint="-0.34998626667073579"/>
      </top>
      <bottom style="medium">
        <color rgb="FF007463"/>
      </bottom>
      <diagonal/>
    </border>
    <border>
      <left/>
      <right/>
      <top/>
      <bottom style="medium">
        <color rgb="FF007463"/>
      </bottom>
      <diagonal/>
    </border>
    <border>
      <left/>
      <right/>
      <top style="medium">
        <color rgb="FF007463"/>
      </top>
      <bottom style="medium">
        <color rgb="FF007463"/>
      </bottom>
      <diagonal/>
    </border>
  </borders>
  <cellStyleXfs count="2">
    <xf numFmtId="0" fontId="0" fillId="0" borderId="0"/>
    <xf numFmtId="9" fontId="8" fillId="0" borderId="0" applyFont="0" applyFill="0" applyBorder="0" applyAlignment="0" applyProtection="0"/>
  </cellStyleXfs>
  <cellXfs count="199">
    <xf numFmtId="0" fontId="0" fillId="0" borderId="0" xfId="0"/>
    <xf numFmtId="0" fontId="0" fillId="2" borderId="0" xfId="0" applyFill="1" applyBorder="1" applyAlignment="1">
      <alignment wrapText="1"/>
    </xf>
    <xf numFmtId="0" fontId="3" fillId="2" borderId="0" xfId="0" applyFont="1" applyFill="1" applyBorder="1" applyAlignment="1">
      <alignment horizontal="left" wrapText="1"/>
    </xf>
    <xf numFmtId="0" fontId="0" fillId="3" borderId="0" xfId="0" applyFill="1" applyBorder="1" applyAlignment="1">
      <alignment wrapText="1"/>
    </xf>
    <xf numFmtId="0" fontId="4" fillId="2" borderId="0" xfId="0" applyFont="1" applyFill="1" applyBorder="1" applyAlignment="1">
      <alignment horizontal="center" wrapText="1"/>
    </xf>
    <xf numFmtId="0" fontId="2" fillId="2" borderId="0" xfId="0" applyFont="1" applyFill="1" applyAlignment="1">
      <alignment wrapText="1"/>
    </xf>
    <xf numFmtId="0" fontId="6" fillId="0" borderId="0" xfId="0" applyFont="1"/>
    <xf numFmtId="6" fontId="7" fillId="0" borderId="0" xfId="0" applyNumberFormat="1" applyFont="1"/>
    <xf numFmtId="0" fontId="11" fillId="0" borderId="0" xfId="0" applyFont="1"/>
    <xf numFmtId="0" fontId="3" fillId="2" borderId="0" xfId="0" applyFont="1" applyFill="1" applyBorder="1" applyAlignment="1">
      <alignment wrapText="1"/>
    </xf>
    <xf numFmtId="0" fontId="16" fillId="2" borderId="0" xfId="0" applyFont="1" applyFill="1" applyBorder="1" applyAlignment="1">
      <alignment vertical="top" wrapText="1"/>
    </xf>
    <xf numFmtId="0" fontId="17" fillId="2" borderId="0" xfId="0" applyFont="1" applyFill="1" applyBorder="1" applyAlignment="1">
      <alignment horizontal="center" vertical="center" wrapText="1"/>
    </xf>
    <xf numFmtId="0" fontId="0" fillId="0" borderId="0" xfId="0" applyProtection="1"/>
    <xf numFmtId="0" fontId="6" fillId="0" borderId="0" xfId="0" applyFont="1" applyProtection="1"/>
    <xf numFmtId="0" fontId="0" fillId="0" borderId="0" xfId="0" applyAlignment="1">
      <alignment vertical="center"/>
    </xf>
    <xf numFmtId="0" fontId="0" fillId="5" borderId="0" xfId="0" applyFill="1" applyProtection="1"/>
    <xf numFmtId="0" fontId="17" fillId="2" borderId="11" xfId="0" applyFont="1" applyFill="1" applyBorder="1" applyAlignment="1">
      <alignment horizontal="left" vertical="center" wrapText="1"/>
    </xf>
    <xf numFmtId="0" fontId="6" fillId="4" borderId="2" xfId="0" applyFont="1" applyFill="1" applyBorder="1" applyAlignment="1" applyProtection="1">
      <alignment vertical="center" wrapText="1"/>
    </xf>
    <xf numFmtId="0" fontId="6" fillId="4" borderId="3" xfId="0" applyFont="1" applyFill="1" applyBorder="1" applyAlignment="1" applyProtection="1">
      <alignment vertical="center" wrapText="1"/>
    </xf>
    <xf numFmtId="0" fontId="6" fillId="4" borderId="4" xfId="0" applyFont="1" applyFill="1" applyBorder="1" applyAlignment="1" applyProtection="1">
      <alignment vertical="center" wrapText="1"/>
    </xf>
    <xf numFmtId="0" fontId="5" fillId="4" borderId="5" xfId="0" applyFont="1" applyFill="1" applyBorder="1" applyAlignment="1" applyProtection="1">
      <alignment vertical="center"/>
    </xf>
    <xf numFmtId="0" fontId="6" fillId="0" borderId="0" xfId="0" applyFont="1" applyAlignment="1" applyProtection="1">
      <alignment vertical="center"/>
    </xf>
    <xf numFmtId="0" fontId="6" fillId="8" borderId="0" xfId="0" applyFont="1" applyFill="1" applyAlignment="1" applyProtection="1">
      <alignment vertical="center"/>
    </xf>
    <xf numFmtId="0" fontId="6" fillId="4" borderId="13" xfId="0" applyFont="1" applyFill="1" applyBorder="1" applyAlignment="1" applyProtection="1">
      <alignment vertical="center"/>
    </xf>
    <xf numFmtId="0" fontId="6" fillId="4" borderId="2" xfId="0" applyFont="1" applyFill="1" applyBorder="1" applyAlignment="1" applyProtection="1">
      <alignment vertical="center"/>
    </xf>
    <xf numFmtId="0" fontId="26" fillId="4" borderId="15" xfId="0" applyFont="1" applyFill="1" applyBorder="1" applyAlignment="1" applyProtection="1">
      <alignment vertical="center"/>
    </xf>
    <xf numFmtId="0" fontId="6" fillId="6" borderId="0" xfId="0" applyFont="1" applyFill="1" applyAlignment="1" applyProtection="1">
      <alignment vertical="center"/>
    </xf>
    <xf numFmtId="0" fontId="11" fillId="4" borderId="2" xfId="0" applyFont="1" applyFill="1" applyBorder="1" applyAlignment="1" applyProtection="1">
      <alignment vertical="center"/>
    </xf>
    <xf numFmtId="0" fontId="6" fillId="4" borderId="3" xfId="0" applyFont="1" applyFill="1" applyBorder="1" applyAlignment="1" applyProtection="1">
      <alignment vertical="center"/>
    </xf>
    <xf numFmtId="0" fontId="11" fillId="4" borderId="3" xfId="0" applyFont="1" applyFill="1" applyBorder="1" applyAlignment="1" applyProtection="1">
      <alignment vertical="center" wrapText="1"/>
    </xf>
    <xf numFmtId="0" fontId="11" fillId="4" borderId="4" xfId="0" applyFont="1" applyFill="1" applyBorder="1" applyAlignment="1" applyProtection="1">
      <alignment vertical="center" wrapText="1"/>
    </xf>
    <xf numFmtId="0" fontId="6" fillId="4" borderId="1" xfId="0" applyFont="1" applyFill="1" applyBorder="1" applyAlignment="1" applyProtection="1">
      <alignment vertical="center"/>
    </xf>
    <xf numFmtId="0" fontId="12" fillId="9" borderId="0" xfId="0" applyFont="1" applyFill="1" applyAlignment="1" applyProtection="1">
      <alignment vertical="center"/>
    </xf>
    <xf numFmtId="0" fontId="11" fillId="4" borderId="2" xfId="0" applyFont="1" applyFill="1" applyBorder="1" applyAlignment="1" applyProtection="1">
      <alignment vertical="center" wrapText="1"/>
    </xf>
    <xf numFmtId="0" fontId="6"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0" fontId="0" fillId="4" borderId="2" xfId="0" applyFill="1" applyBorder="1" applyAlignment="1" applyProtection="1">
      <alignment vertical="center"/>
    </xf>
    <xf numFmtId="0" fontId="0" fillId="4" borderId="3" xfId="0" applyFill="1" applyBorder="1" applyAlignment="1" applyProtection="1">
      <alignment vertical="center"/>
    </xf>
    <xf numFmtId="0" fontId="0" fillId="4" borderId="4" xfId="0" applyFill="1" applyBorder="1" applyAlignment="1" applyProtection="1">
      <alignment vertical="center"/>
    </xf>
    <xf numFmtId="0" fontId="0" fillId="4" borderId="5" xfId="0" applyFill="1" applyBorder="1" applyAlignment="1" applyProtection="1">
      <alignment vertical="center"/>
    </xf>
    <xf numFmtId="0" fontId="0" fillId="0" borderId="0" xfId="0" applyAlignment="1" applyProtection="1">
      <alignment vertical="center"/>
    </xf>
    <xf numFmtId="0" fontId="6" fillId="4" borderId="4" xfId="0" applyFont="1" applyFill="1" applyBorder="1" applyAlignment="1" applyProtection="1">
      <alignment vertical="center"/>
    </xf>
    <xf numFmtId="0" fontId="0" fillId="4" borderId="13" xfId="0" applyFill="1" applyBorder="1" applyAlignment="1" applyProtection="1">
      <alignment vertical="center"/>
    </xf>
    <xf numFmtId="0" fontId="5" fillId="4" borderId="13" xfId="0" applyFont="1" applyFill="1" applyBorder="1" applyAlignment="1" applyProtection="1">
      <alignment vertical="center"/>
    </xf>
    <xf numFmtId="0" fontId="26" fillId="4" borderId="2" xfId="0" applyFont="1" applyFill="1" applyBorder="1" applyAlignment="1" applyProtection="1">
      <alignment vertical="center"/>
    </xf>
    <xf numFmtId="0" fontId="9" fillId="4" borderId="2" xfId="0" applyFont="1" applyFill="1" applyBorder="1" applyAlignment="1" applyProtection="1">
      <alignment vertical="center"/>
    </xf>
    <xf numFmtId="0" fontId="0" fillId="4" borderId="14" xfId="0" applyFill="1" applyBorder="1" applyAlignment="1" applyProtection="1">
      <alignment vertical="center"/>
    </xf>
    <xf numFmtId="0" fontId="0" fillId="4" borderId="1" xfId="0" applyFill="1" applyBorder="1" applyAlignment="1" applyProtection="1">
      <alignment vertical="center"/>
    </xf>
    <xf numFmtId="0" fontId="5" fillId="4" borderId="1" xfId="0" applyFont="1" applyFill="1" applyBorder="1" applyAlignment="1" applyProtection="1">
      <alignment vertical="center"/>
    </xf>
    <xf numFmtId="0" fontId="5" fillId="4" borderId="3" xfId="0" applyFont="1" applyFill="1" applyBorder="1" applyAlignment="1" applyProtection="1">
      <alignment vertical="center"/>
    </xf>
    <xf numFmtId="0" fontId="27" fillId="4" borderId="16" xfId="0" applyFont="1" applyFill="1" applyBorder="1" applyAlignment="1" applyProtection="1">
      <alignment vertical="center"/>
    </xf>
    <xf numFmtId="0" fontId="6" fillId="4" borderId="16" xfId="0" applyFont="1" applyFill="1" applyBorder="1" applyAlignment="1" applyProtection="1">
      <alignment vertical="center"/>
    </xf>
    <xf numFmtId="0" fontId="6" fillId="4" borderId="18" xfId="0" applyFont="1" applyFill="1" applyBorder="1" applyAlignment="1" applyProtection="1">
      <alignment vertical="center"/>
    </xf>
    <xf numFmtId="0" fontId="5" fillId="4" borderId="18" xfId="0" applyFont="1" applyFill="1" applyBorder="1" applyAlignment="1" applyProtection="1">
      <alignment vertical="center"/>
    </xf>
    <xf numFmtId="0" fontId="12" fillId="5" borderId="0" xfId="0" applyFont="1" applyFill="1" applyAlignment="1" applyProtection="1">
      <alignment vertical="center"/>
    </xf>
    <xf numFmtId="0" fontId="11" fillId="0" borderId="3" xfId="0" applyFont="1" applyFill="1" applyBorder="1" applyAlignment="1" applyProtection="1">
      <alignment vertical="center"/>
    </xf>
    <xf numFmtId="0" fontId="11" fillId="2" borderId="4" xfId="0" applyFont="1" applyFill="1" applyBorder="1" applyAlignment="1" applyProtection="1">
      <alignment vertical="center"/>
    </xf>
    <xf numFmtId="0" fontId="5" fillId="4" borderId="5" xfId="0" applyFont="1" applyFill="1" applyBorder="1" applyAlignment="1" applyProtection="1">
      <alignment vertical="center"/>
      <protection hidden="1"/>
    </xf>
    <xf numFmtId="0" fontId="12" fillId="8" borderId="0" xfId="0" applyFont="1" applyFill="1" applyAlignment="1" applyProtection="1">
      <alignment vertical="center"/>
    </xf>
    <xf numFmtId="166" fontId="11" fillId="0" borderId="2" xfId="0" applyNumberFormat="1" applyFont="1" applyFill="1" applyBorder="1" applyAlignment="1" applyProtection="1">
      <alignment vertical="center"/>
    </xf>
    <xf numFmtId="166" fontId="11" fillId="0" borderId="3" xfId="0" applyNumberFormat="1" applyFont="1" applyFill="1" applyBorder="1" applyAlignment="1" applyProtection="1">
      <alignment vertical="center"/>
    </xf>
    <xf numFmtId="166" fontId="11" fillId="0" borderId="3" xfId="1" applyNumberFormat="1" applyFont="1" applyFill="1" applyBorder="1" applyAlignment="1" applyProtection="1">
      <alignment vertical="center"/>
    </xf>
    <xf numFmtId="166" fontId="0" fillId="4" borderId="4" xfId="0" applyNumberFormat="1" applyFill="1" applyBorder="1" applyAlignment="1" applyProtection="1">
      <alignment vertical="center"/>
    </xf>
    <xf numFmtId="1" fontId="5" fillId="4" borderId="13" xfId="0" applyNumberFormat="1" applyFont="1" applyFill="1" applyBorder="1" applyAlignment="1" applyProtection="1">
      <alignment vertical="center"/>
      <protection hidden="1"/>
    </xf>
    <xf numFmtId="0" fontId="15" fillId="4" borderId="2" xfId="0" applyFont="1" applyFill="1" applyBorder="1" applyAlignment="1" applyProtection="1">
      <alignment vertical="center"/>
    </xf>
    <xf numFmtId="9" fontId="11" fillId="0" borderId="3" xfId="1" applyFont="1" applyFill="1" applyBorder="1" applyAlignment="1" applyProtection="1">
      <alignment vertical="center"/>
    </xf>
    <xf numFmtId="9" fontId="11" fillId="0" borderId="4" xfId="1" applyFont="1" applyFill="1" applyBorder="1" applyAlignment="1" applyProtection="1">
      <alignment vertical="center"/>
    </xf>
    <xf numFmtId="9" fontId="6" fillId="7" borderId="7" xfId="1" applyFont="1" applyFill="1" applyBorder="1" applyAlignment="1" applyProtection="1">
      <alignment vertical="center"/>
      <protection hidden="1"/>
    </xf>
    <xf numFmtId="0" fontId="12" fillId="6" borderId="0" xfId="0" applyFont="1" applyFill="1" applyAlignment="1" applyProtection="1">
      <alignment vertical="center"/>
    </xf>
    <xf numFmtId="165" fontId="11" fillId="0" borderId="2" xfId="0" applyNumberFormat="1" applyFont="1" applyFill="1" applyBorder="1" applyAlignment="1" applyProtection="1">
      <alignment vertical="center"/>
    </xf>
    <xf numFmtId="165" fontId="9" fillId="4" borderId="3" xfId="0" applyNumberFormat="1" applyFont="1" applyFill="1" applyBorder="1" applyAlignment="1" applyProtection="1">
      <alignment vertical="center"/>
    </xf>
    <xf numFmtId="165" fontId="11" fillId="0" borderId="3" xfId="0" applyNumberFormat="1" applyFont="1" applyFill="1" applyBorder="1" applyAlignment="1" applyProtection="1">
      <alignment vertical="center"/>
    </xf>
    <xf numFmtId="165" fontId="11" fillId="0" borderId="4" xfId="0" applyNumberFormat="1" applyFont="1" applyFill="1" applyBorder="1" applyAlignment="1" applyProtection="1">
      <alignment vertical="center"/>
    </xf>
    <xf numFmtId="165" fontId="5" fillId="4" borderId="1" xfId="0" applyNumberFormat="1" applyFont="1" applyFill="1" applyBorder="1" applyAlignment="1" applyProtection="1">
      <alignment vertical="center"/>
      <protection hidden="1"/>
    </xf>
    <xf numFmtId="164" fontId="0" fillId="0" borderId="0" xfId="0" applyNumberFormat="1" applyAlignment="1" applyProtection="1">
      <alignment vertical="center"/>
    </xf>
    <xf numFmtId="0" fontId="0" fillId="9" borderId="0" xfId="0" applyFill="1" applyAlignment="1" applyProtection="1">
      <alignment vertical="center"/>
    </xf>
    <xf numFmtId="165" fontId="0" fillId="4" borderId="0" xfId="0" applyNumberFormat="1" applyFill="1" applyBorder="1" applyAlignment="1" applyProtection="1">
      <alignment vertical="center"/>
      <protection hidden="1"/>
    </xf>
    <xf numFmtId="165" fontId="6" fillId="4" borderId="9" xfId="0" applyNumberFormat="1" applyFont="1" applyFill="1" applyBorder="1" applyAlignment="1" applyProtection="1">
      <alignment vertical="center"/>
      <protection hidden="1"/>
    </xf>
    <xf numFmtId="6" fontId="11" fillId="4" borderId="16" xfId="0" applyNumberFormat="1" applyFont="1" applyFill="1" applyBorder="1" applyAlignment="1" applyProtection="1">
      <alignment vertical="center"/>
    </xf>
    <xf numFmtId="8" fontId="11" fillId="0" borderId="3" xfId="0" applyNumberFormat="1" applyFont="1" applyFill="1" applyBorder="1" applyAlignment="1" applyProtection="1">
      <alignment vertical="center"/>
    </xf>
    <xf numFmtId="8" fontId="11" fillId="0" borderId="19" xfId="0" applyNumberFormat="1" applyFont="1" applyFill="1" applyBorder="1" applyAlignment="1" applyProtection="1">
      <alignment vertical="center"/>
    </xf>
    <xf numFmtId="0" fontId="11" fillId="0" borderId="3"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166" fontId="11" fillId="0" borderId="2" xfId="0" applyNumberFormat="1" applyFont="1" applyFill="1" applyBorder="1" applyAlignment="1" applyProtection="1">
      <alignment vertical="center"/>
      <protection locked="0"/>
    </xf>
    <xf numFmtId="166" fontId="11" fillId="0" borderId="3" xfId="0" applyNumberFormat="1" applyFont="1" applyFill="1" applyBorder="1" applyAlignment="1" applyProtection="1">
      <alignment vertical="center"/>
      <protection locked="0"/>
    </xf>
    <xf numFmtId="166" fontId="11" fillId="0" borderId="3" xfId="1" applyNumberFormat="1"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9" fontId="11" fillId="0" borderId="3" xfId="1" applyFont="1" applyFill="1" applyBorder="1" applyAlignment="1" applyProtection="1">
      <alignment vertical="center"/>
      <protection locked="0"/>
    </xf>
    <xf numFmtId="0" fontId="6" fillId="4" borderId="4" xfId="0" applyFont="1" applyFill="1" applyBorder="1" applyAlignment="1" applyProtection="1">
      <alignment vertical="center"/>
      <protection locked="0"/>
    </xf>
    <xf numFmtId="9" fontId="11" fillId="0" borderId="4" xfId="1"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165" fontId="11" fillId="0" borderId="2" xfId="0" applyNumberFormat="1" applyFont="1" applyFill="1" applyBorder="1" applyAlignment="1" applyProtection="1">
      <alignment vertical="center"/>
      <protection locked="0"/>
    </xf>
    <xf numFmtId="165" fontId="9" fillId="4" borderId="3" xfId="0" applyNumberFormat="1" applyFont="1" applyFill="1" applyBorder="1" applyAlignment="1" applyProtection="1">
      <alignment vertical="center"/>
      <protection locked="0"/>
    </xf>
    <xf numFmtId="165" fontId="11" fillId="0" borderId="3" xfId="0" applyNumberFormat="1" applyFont="1" applyFill="1" applyBorder="1" applyAlignment="1" applyProtection="1">
      <alignment vertical="center"/>
      <protection locked="0"/>
    </xf>
    <xf numFmtId="0" fontId="6" fillId="4" borderId="3" xfId="0" applyFont="1" applyFill="1" applyBorder="1" applyAlignment="1" applyProtection="1">
      <alignment vertical="center" wrapText="1"/>
      <protection locked="0"/>
    </xf>
    <xf numFmtId="0" fontId="0" fillId="4" borderId="3" xfId="0" applyFill="1" applyBorder="1" applyAlignment="1" applyProtection="1">
      <alignment vertical="center"/>
      <protection locked="0"/>
    </xf>
    <xf numFmtId="165" fontId="11" fillId="0" borderId="4" xfId="0" applyNumberFormat="1" applyFont="1" applyFill="1" applyBorder="1" applyAlignment="1" applyProtection="1">
      <alignment vertical="center"/>
      <protection locked="0"/>
    </xf>
    <xf numFmtId="0" fontId="6" fillId="4" borderId="4" xfId="0" applyFont="1" applyFill="1" applyBorder="1" applyAlignment="1" applyProtection="1">
      <alignment vertical="center" wrapText="1"/>
      <protection locked="0"/>
    </xf>
    <xf numFmtId="0" fontId="0" fillId="4" borderId="4" xfId="0" applyFill="1" applyBorder="1" applyAlignment="1" applyProtection="1">
      <alignment vertical="center"/>
      <protection locked="0"/>
    </xf>
    <xf numFmtId="8" fontId="11" fillId="0" borderId="3" xfId="0" applyNumberFormat="1" applyFont="1" applyFill="1" applyBorder="1" applyAlignment="1" applyProtection="1">
      <alignment vertical="center"/>
      <protection locked="0"/>
    </xf>
    <xf numFmtId="8" fontId="11" fillId="0" borderId="4" xfId="0" applyNumberFormat="1" applyFont="1" applyFill="1" applyBorder="1" applyAlignment="1" applyProtection="1">
      <alignment vertical="center"/>
      <protection locked="0"/>
    </xf>
    <xf numFmtId="8" fontId="11" fillId="0" borderId="0" xfId="0" applyNumberFormat="1"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8" fontId="11" fillId="0" borderId="19" xfId="0" applyNumberFormat="1" applyFont="1" applyFill="1" applyBorder="1" applyAlignment="1" applyProtection="1">
      <alignment vertical="center"/>
      <protection locked="0"/>
    </xf>
    <xf numFmtId="0" fontId="6" fillId="4" borderId="2" xfId="0" applyFont="1" applyFill="1" applyBorder="1" applyAlignment="1" applyProtection="1">
      <alignment vertical="center" wrapText="1"/>
      <protection locked="0"/>
    </xf>
    <xf numFmtId="165" fontId="11" fillId="0" borderId="19" xfId="0" applyNumberFormat="1" applyFont="1" applyFill="1" applyBorder="1" applyAlignment="1" applyProtection="1">
      <alignment vertical="center"/>
      <protection locked="0"/>
    </xf>
    <xf numFmtId="0" fontId="16" fillId="2" borderId="0" xfId="0" applyFont="1" applyFill="1" applyBorder="1" applyAlignment="1">
      <alignment horizontal="left" vertical="center" wrapText="1"/>
    </xf>
    <xf numFmtId="0" fontId="12" fillId="5" borderId="0" xfId="0" applyFont="1" applyFill="1" applyAlignment="1" applyProtection="1">
      <alignment horizontal="center" vertical="center"/>
      <protection locked="0"/>
    </xf>
    <xf numFmtId="0" fontId="6" fillId="5" borderId="0" xfId="0" applyFont="1" applyFill="1" applyAlignment="1" applyProtection="1">
      <alignment vertical="center"/>
      <protection locked="0"/>
    </xf>
    <xf numFmtId="0" fontId="0" fillId="0" borderId="0" xfId="0" applyProtection="1">
      <protection locked="0"/>
    </xf>
    <xf numFmtId="0" fontId="0" fillId="4" borderId="2" xfId="0" applyFill="1" applyBorder="1" applyAlignment="1" applyProtection="1">
      <alignment vertical="center"/>
      <protection locked="0"/>
    </xf>
    <xf numFmtId="0" fontId="0" fillId="4" borderId="5" xfId="0" applyFill="1" applyBorder="1" applyAlignment="1" applyProtection="1">
      <alignment vertical="center"/>
      <protection locked="0"/>
    </xf>
    <xf numFmtId="0" fontId="5" fillId="4" borderId="5" xfId="0" applyFont="1" applyFill="1" applyBorder="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vertical="center"/>
      <protection locked="0"/>
    </xf>
    <xf numFmtId="0" fontId="12" fillId="8" borderId="0" xfId="0" applyFont="1" applyFill="1" applyAlignment="1" applyProtection="1">
      <alignment horizontal="center" vertical="center"/>
      <protection locked="0"/>
    </xf>
    <xf numFmtId="0" fontId="6" fillId="8" borderId="0" xfId="0" applyFont="1" applyFill="1" applyAlignment="1" applyProtection="1">
      <alignment vertical="center"/>
      <protection locked="0"/>
    </xf>
    <xf numFmtId="0" fontId="0" fillId="4" borderId="13" xfId="0"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26" fillId="4" borderId="2" xfId="0" applyFont="1" applyFill="1" applyBorder="1" applyAlignment="1" applyProtection="1">
      <alignment vertical="center"/>
      <protection locked="0"/>
    </xf>
    <xf numFmtId="0" fontId="14" fillId="4" borderId="2" xfId="0" applyFont="1" applyFill="1" applyBorder="1" applyAlignment="1" applyProtection="1">
      <alignment vertical="center"/>
      <protection locked="0"/>
    </xf>
    <xf numFmtId="0" fontId="15" fillId="4" borderId="2" xfId="0" applyFont="1" applyFill="1" applyBorder="1" applyAlignment="1" applyProtection="1">
      <alignment horizontal="center" vertical="center"/>
      <protection locked="0"/>
    </xf>
    <xf numFmtId="0" fontId="6" fillId="0" borderId="0" xfId="0" applyFont="1" applyProtection="1">
      <protection locked="0"/>
    </xf>
    <xf numFmtId="0" fontId="0" fillId="4" borderId="14" xfId="0" applyFill="1" applyBorder="1" applyAlignment="1" applyProtection="1">
      <alignment vertical="center"/>
      <protection locked="0"/>
    </xf>
    <xf numFmtId="0" fontId="26" fillId="4" borderId="15" xfId="0" applyFont="1" applyFill="1" applyBorder="1" applyAlignment="1" applyProtection="1">
      <alignment vertical="center"/>
      <protection locked="0"/>
    </xf>
    <xf numFmtId="0" fontId="12" fillId="6" borderId="0" xfId="0" applyFont="1" applyFill="1" applyAlignment="1" applyProtection="1">
      <alignment horizontal="center" vertical="center"/>
      <protection locked="0"/>
    </xf>
    <xf numFmtId="0" fontId="6" fillId="6" borderId="0" xfId="0" applyFont="1" applyFill="1" applyAlignment="1" applyProtection="1">
      <alignment vertical="center"/>
      <protection locked="0"/>
    </xf>
    <xf numFmtId="0" fontId="11" fillId="0" borderId="0" xfId="0" applyFont="1" applyProtection="1">
      <protection locked="0"/>
    </xf>
    <xf numFmtId="0" fontId="0" fillId="4" borderId="1" xfId="0" applyFill="1" applyBorder="1" applyAlignment="1" applyProtection="1">
      <alignment vertical="center"/>
      <protection locked="0"/>
    </xf>
    <xf numFmtId="0" fontId="5"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164" fontId="0" fillId="0" borderId="0" xfId="0" applyNumberFormat="1" applyAlignment="1" applyProtection="1">
      <alignment vertical="center"/>
      <protection locked="0"/>
    </xf>
    <xf numFmtId="0" fontId="0" fillId="9" borderId="0" xfId="0" applyFill="1" applyAlignment="1" applyProtection="1">
      <alignment vertical="center"/>
      <protection locked="0"/>
    </xf>
    <xf numFmtId="0" fontId="12" fillId="9" borderId="0" xfId="0" applyFont="1" applyFill="1" applyAlignment="1" applyProtection="1">
      <alignment vertical="center"/>
      <protection locked="0"/>
    </xf>
    <xf numFmtId="0" fontId="5" fillId="4" borderId="3" xfId="0" applyFont="1" applyFill="1" applyBorder="1" applyAlignment="1" applyProtection="1">
      <alignment vertical="center"/>
      <protection locked="0"/>
    </xf>
    <xf numFmtId="6" fontId="7" fillId="0" borderId="0" xfId="0" applyNumberFormat="1" applyFont="1" applyProtection="1">
      <protection locked="0"/>
    </xf>
    <xf numFmtId="0" fontId="27" fillId="4" borderId="16"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6" fontId="11" fillId="4" borderId="16" xfId="0" applyNumberFormat="1" applyFont="1" applyFill="1" applyBorder="1" applyAlignment="1" applyProtection="1">
      <alignment vertical="center"/>
      <protection locked="0"/>
    </xf>
    <xf numFmtId="0" fontId="6" fillId="4" borderId="16" xfId="0" applyFont="1" applyFill="1" applyBorder="1" applyAlignment="1" applyProtection="1">
      <alignment vertical="center" wrapText="1"/>
      <protection locked="0"/>
    </xf>
    <xf numFmtId="0" fontId="6" fillId="4" borderId="18" xfId="0" applyFont="1" applyFill="1" applyBorder="1" applyAlignment="1" applyProtection="1">
      <alignment vertical="center"/>
      <protection locked="0"/>
    </xf>
    <xf numFmtId="0" fontId="5" fillId="4" borderId="20" xfId="0" applyFont="1" applyFill="1" applyBorder="1" applyAlignment="1" applyProtection="1">
      <alignment vertical="center" wrapText="1"/>
      <protection locked="0"/>
    </xf>
    <xf numFmtId="166" fontId="0" fillId="4" borderId="4" xfId="0" applyNumberFormat="1" applyFill="1" applyBorder="1" applyAlignment="1" applyProtection="1">
      <alignment vertical="center"/>
      <protection hidden="1"/>
    </xf>
    <xf numFmtId="0" fontId="6" fillId="4" borderId="5" xfId="0" applyFont="1" applyFill="1" applyBorder="1" applyAlignment="1" applyProtection="1">
      <alignment vertical="center"/>
      <protection locked="0"/>
    </xf>
    <xf numFmtId="0" fontId="12" fillId="9" borderId="0" xfId="0" applyFont="1" applyFill="1" applyAlignment="1" applyProtection="1">
      <alignment horizontal="center" vertical="center"/>
      <protection locked="0"/>
    </xf>
    <xf numFmtId="164" fontId="0" fillId="4" borderId="0" xfId="0" applyNumberFormat="1" applyFill="1" applyBorder="1" applyAlignment="1" applyProtection="1">
      <alignment vertical="center"/>
      <protection locked="0"/>
    </xf>
    <xf numFmtId="0" fontId="5" fillId="4" borderId="3" xfId="0" applyFont="1" applyFill="1" applyBorder="1" applyAlignment="1" applyProtection="1">
      <alignment vertical="center" wrapText="1"/>
      <protection locked="0"/>
    </xf>
    <xf numFmtId="165" fontId="0" fillId="0" borderId="0" xfId="0" applyNumberFormat="1" applyProtection="1">
      <protection locked="0"/>
    </xf>
    <xf numFmtId="0" fontId="0" fillId="4" borderId="6" xfId="0" applyFill="1" applyBorder="1" applyAlignment="1" applyProtection="1">
      <alignment vertical="center"/>
      <protection locked="0"/>
    </xf>
    <xf numFmtId="0" fontId="6" fillId="4" borderId="6" xfId="0" applyFont="1" applyFill="1" applyBorder="1" applyAlignment="1" applyProtection="1">
      <alignment vertical="center"/>
      <protection locked="0"/>
    </xf>
    <xf numFmtId="164" fontId="0" fillId="4" borderId="8" xfId="0" applyNumberFormat="1" applyFill="1" applyBorder="1" applyAlignment="1" applyProtection="1">
      <alignment vertical="center"/>
      <protection locked="0"/>
    </xf>
    <xf numFmtId="0" fontId="6" fillId="4" borderId="6" xfId="0" applyFont="1" applyFill="1" applyBorder="1" applyAlignment="1" applyProtection="1">
      <alignment vertical="center" wrapText="1"/>
      <protection locked="0"/>
    </xf>
    <xf numFmtId="0" fontId="27" fillId="4" borderId="2" xfId="0" applyFont="1" applyFill="1" applyBorder="1" applyAlignment="1" applyProtection="1">
      <alignment vertical="center"/>
      <protection locked="0"/>
    </xf>
    <xf numFmtId="6" fontId="11" fillId="4" borderId="0" xfId="0" applyNumberFormat="1" applyFont="1" applyFill="1" applyBorder="1" applyAlignment="1" applyProtection="1">
      <alignment vertical="center"/>
      <protection locked="0"/>
    </xf>
    <xf numFmtId="8" fontId="6" fillId="0" borderId="0" xfId="0" applyNumberFormat="1" applyFont="1" applyFill="1" applyBorder="1" applyProtection="1">
      <protection locked="0"/>
    </xf>
    <xf numFmtId="0" fontId="5" fillId="4" borderId="4" xfId="0" applyFont="1" applyFill="1" applyBorder="1" applyAlignment="1" applyProtection="1">
      <alignment vertical="center"/>
      <protection locked="0"/>
    </xf>
    <xf numFmtId="0" fontId="5" fillId="4" borderId="4" xfId="0" applyFont="1" applyFill="1" applyBorder="1" applyAlignment="1" applyProtection="1">
      <alignment vertical="center" wrapText="1"/>
      <protection locked="0"/>
    </xf>
    <xf numFmtId="0" fontId="13" fillId="4" borderId="22" xfId="0" applyFont="1" applyFill="1" applyBorder="1" applyAlignment="1" applyProtection="1">
      <alignment vertical="center"/>
      <protection locked="0"/>
    </xf>
    <xf numFmtId="0" fontId="5" fillId="4" borderId="22" xfId="0" applyFont="1" applyFill="1" applyBorder="1" applyAlignment="1" applyProtection="1">
      <alignment vertical="center"/>
      <protection locked="0"/>
    </xf>
    <xf numFmtId="0" fontId="6" fillId="4" borderId="22" xfId="0" applyFont="1" applyFill="1" applyBorder="1" applyAlignment="1" applyProtection="1">
      <alignment vertical="center" wrapText="1"/>
      <protection locked="0"/>
    </xf>
    <xf numFmtId="8" fontId="6" fillId="4" borderId="10" xfId="0" applyNumberFormat="1" applyFont="1" applyFill="1" applyBorder="1" applyAlignment="1" applyProtection="1">
      <alignment vertical="center"/>
      <protection hidden="1"/>
    </xf>
    <xf numFmtId="8" fontId="5" fillId="4" borderId="21" xfId="0" applyNumberFormat="1" applyFont="1" applyFill="1" applyBorder="1" applyAlignment="1" applyProtection="1">
      <alignment vertical="center"/>
      <protection hidden="1"/>
    </xf>
    <xf numFmtId="0" fontId="19" fillId="0" borderId="0" xfId="0" applyFont="1" applyFill="1" applyBorder="1" applyAlignment="1">
      <alignment horizontal="left" vertical="center"/>
    </xf>
    <xf numFmtId="0" fontId="0" fillId="0" borderId="0" xfId="0" applyFill="1" applyBorder="1"/>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5"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xf>
    <xf numFmtId="0" fontId="1" fillId="0" borderId="0" xfId="0" applyFont="1" applyFill="1" applyBorder="1" applyAlignment="1">
      <alignment wrapText="1"/>
    </xf>
    <xf numFmtId="0" fontId="6" fillId="0" borderId="0" xfId="0" applyFont="1" applyFill="1" applyBorder="1" applyAlignment="1">
      <alignment vertical="center" wrapText="1"/>
    </xf>
    <xf numFmtId="0" fontId="6" fillId="0" borderId="0" xfId="0" applyFont="1" applyFill="1" applyBorder="1" applyAlignment="1" applyProtection="1">
      <alignment vertical="center" wrapText="1"/>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Border="1" applyProtection="1"/>
    <xf numFmtId="0" fontId="12" fillId="0" borderId="0" xfId="0" applyFont="1" applyFill="1" applyBorder="1" applyAlignment="1" applyProtection="1">
      <alignment vertical="center"/>
    </xf>
    <xf numFmtId="0" fontId="1" fillId="0" borderId="0" xfId="0" applyFont="1" applyFill="1" applyBorder="1" applyAlignment="1">
      <alignment vertical="center" wrapText="1"/>
    </xf>
    <xf numFmtId="0" fontId="6" fillId="0" borderId="0" xfId="0" applyFont="1" applyProtection="1">
      <protection hidden="1"/>
    </xf>
    <xf numFmtId="0" fontId="0" fillId="0" borderId="0" xfId="0" applyProtection="1">
      <protection hidden="1"/>
    </xf>
    <xf numFmtId="0" fontId="1" fillId="0" borderId="0" xfId="0" applyFont="1" applyAlignment="1">
      <alignment wrapText="1"/>
    </xf>
    <xf numFmtId="0" fontId="6" fillId="0" borderId="12" xfId="0" applyFont="1" applyBorder="1" applyAlignment="1">
      <alignment vertical="center" wrapText="1"/>
    </xf>
    <xf numFmtId="0" fontId="19" fillId="0" borderId="5" xfId="0" applyFont="1" applyBorder="1" applyAlignment="1">
      <alignment horizontal="left" vertical="center"/>
    </xf>
    <xf numFmtId="0" fontId="10" fillId="5" borderId="0" xfId="0" applyFont="1" applyFill="1" applyAlignment="1" applyProtection="1">
      <alignment horizontal="left" vertical="center"/>
    </xf>
    <xf numFmtId="0" fontId="10" fillId="8" borderId="0" xfId="0" applyFont="1" applyFill="1" applyAlignment="1" applyProtection="1">
      <alignment horizontal="left" vertical="center"/>
    </xf>
    <xf numFmtId="0" fontId="10" fillId="6" borderId="0" xfId="0" applyFont="1" applyFill="1" applyAlignment="1" applyProtection="1">
      <alignment horizontal="left" vertical="center"/>
    </xf>
    <xf numFmtId="0" fontId="10" fillId="9" borderId="0" xfId="0" applyFont="1" applyFill="1" applyAlignment="1" applyProtection="1">
      <alignment horizontal="left" vertical="center"/>
    </xf>
    <xf numFmtId="0" fontId="1" fillId="0" borderId="0" xfId="0" applyFont="1" applyAlignment="1">
      <alignment vertical="center" wrapText="1"/>
    </xf>
    <xf numFmtId="0" fontId="1" fillId="0" borderId="0" xfId="0" applyFont="1" applyAlignment="1" applyProtection="1">
      <alignment vertical="center" wrapText="1"/>
    </xf>
    <xf numFmtId="0" fontId="10" fillId="9" borderId="0" xfId="0" applyFont="1" applyFill="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8" borderId="0" xfId="0" applyFont="1" applyFill="1" applyAlignment="1" applyProtection="1">
      <alignment horizontal="left" vertical="center"/>
      <protection locked="0"/>
    </xf>
    <xf numFmtId="0" fontId="10" fillId="6" borderId="0" xfId="0" applyFont="1" applyFill="1" applyAlignment="1" applyProtection="1">
      <alignment horizontal="left" vertical="center"/>
      <protection locked="0"/>
    </xf>
  </cellXfs>
  <cellStyles count="2">
    <cellStyle name="Normal" xfId="0" builtinId="0"/>
    <cellStyle name="Percent" xfId="1" builtinId="5"/>
  </cellStyles>
  <dxfs count="3">
    <dxf>
      <fill>
        <patternFill>
          <bgColor rgb="FF6096B7"/>
        </patternFill>
      </fill>
      <border>
        <left style="thin">
          <color rgb="FF6096B7"/>
        </left>
        <right style="thin">
          <color rgb="FF6096B7"/>
        </right>
        <top style="thin">
          <color rgb="FF6096B7"/>
        </top>
        <bottom style="thin">
          <color rgb="FF6096B7"/>
        </bottom>
        <vertical/>
        <horizontal/>
      </border>
    </dxf>
    <dxf>
      <fill>
        <patternFill>
          <bgColor rgb="FF6096B7"/>
        </patternFill>
      </fill>
      <border>
        <left style="thin">
          <color rgb="FF6096B7"/>
        </left>
        <right style="thin">
          <color rgb="FF6096B7"/>
        </right>
        <top style="thin">
          <color rgb="FF6096B7"/>
        </top>
        <bottom style="thin">
          <color rgb="FF6096B7"/>
        </bottom>
        <vertical/>
        <horizontal/>
      </border>
    </dxf>
    <dxf>
      <fill>
        <patternFill>
          <bgColor rgb="FF6096B7"/>
        </patternFill>
      </fill>
      <border>
        <left style="thin">
          <color rgb="FF6096B7"/>
        </left>
        <right style="thin">
          <color rgb="FF6096B7"/>
        </right>
        <top style="thin">
          <color rgb="FF6096B7"/>
        </top>
        <bottom style="thin">
          <color rgb="FF6096B7"/>
        </bottom>
        <vertical/>
        <horizontal/>
      </border>
    </dxf>
  </dxfs>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463"/>
      <color rgb="FF6096B7"/>
      <color rgb="FF97CCEF"/>
      <color rgb="FF808284"/>
      <color rgb="FF006600"/>
      <color rgb="FFAA233F"/>
      <color rgb="FF016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6234593</xdr:colOff>
      <xdr:row>0</xdr:row>
      <xdr:rowOff>0</xdr:rowOff>
    </xdr:from>
    <xdr:to>
      <xdr:col>1</xdr:col>
      <xdr:colOff>8144238</xdr:colOff>
      <xdr:row>0</xdr:row>
      <xdr:rowOff>857250</xdr:rowOff>
    </xdr:to>
    <xdr:pic>
      <xdr:nvPicPr>
        <xdr:cNvPr id="3" name="Picture 2">
          <a:extLst>
            <a:ext uri="{FF2B5EF4-FFF2-40B4-BE49-F238E27FC236}">
              <a16:creationId xmlns:a16="http://schemas.microsoft.com/office/drawing/2014/main" id="{07DA29B3-89D1-A5C1-49D4-F80D36D6D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4643" y="0"/>
          <a:ext cx="1909645"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2666999</xdr:colOff>
      <xdr:row>0</xdr:row>
      <xdr:rowOff>1</xdr:rowOff>
    </xdr:from>
    <xdr:to>
      <xdr:col>4</xdr:col>
      <xdr:colOff>4524374</xdr:colOff>
      <xdr:row>0</xdr:row>
      <xdr:rowOff>833787</xdr:rowOff>
    </xdr:to>
    <xdr:pic>
      <xdr:nvPicPr>
        <xdr:cNvPr id="3" name="Picture 2">
          <a:extLst>
            <a:ext uri="{FF2B5EF4-FFF2-40B4-BE49-F238E27FC236}">
              <a16:creationId xmlns:a16="http://schemas.microsoft.com/office/drawing/2014/main" id="{7D84D5ED-4B6F-D121-58FE-ED94BC1BE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699" y="1"/>
          <a:ext cx="1857375" cy="833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2867026</xdr:colOff>
      <xdr:row>0</xdr:row>
      <xdr:rowOff>0</xdr:rowOff>
    </xdr:from>
    <xdr:to>
      <xdr:col>5</xdr:col>
      <xdr:colOff>95250</xdr:colOff>
      <xdr:row>0</xdr:row>
      <xdr:rowOff>829510</xdr:rowOff>
    </xdr:to>
    <xdr:pic>
      <xdr:nvPicPr>
        <xdr:cNvPr id="3" name="Picture 2">
          <a:extLst>
            <a:ext uri="{FF2B5EF4-FFF2-40B4-BE49-F238E27FC236}">
              <a16:creationId xmlns:a16="http://schemas.microsoft.com/office/drawing/2014/main" id="{F913A3E9-6226-CB35-38EB-0EBB733AFA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101" y="0"/>
          <a:ext cx="1847849" cy="8295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2771775</xdr:colOff>
      <xdr:row>0</xdr:row>
      <xdr:rowOff>0</xdr:rowOff>
    </xdr:from>
    <xdr:to>
      <xdr:col>5</xdr:col>
      <xdr:colOff>19050</xdr:colOff>
      <xdr:row>0</xdr:row>
      <xdr:rowOff>838061</xdr:rowOff>
    </xdr:to>
    <xdr:pic>
      <xdr:nvPicPr>
        <xdr:cNvPr id="3" name="Picture 2">
          <a:extLst>
            <a:ext uri="{FF2B5EF4-FFF2-40B4-BE49-F238E27FC236}">
              <a16:creationId xmlns:a16="http://schemas.microsoft.com/office/drawing/2014/main" id="{F7BBE7F7-E91E-BCE3-B9B2-7454ED210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48475" y="0"/>
          <a:ext cx="1866900" cy="8380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688F"/>
    <pageSetUpPr fitToPage="1"/>
  </sheetPr>
  <dimension ref="A1:XFC6"/>
  <sheetViews>
    <sheetView tabSelected="1" workbookViewId="0">
      <selection activeCell="B1" sqref="B1"/>
    </sheetView>
  </sheetViews>
  <sheetFormatPr defaultColWidth="0" defaultRowHeight="12.75" x14ac:dyDescent="0.2"/>
  <cols>
    <col min="1" max="1" width="4.42578125" style="3" customWidth="1"/>
    <col min="2" max="2" width="124.85546875" style="3" customWidth="1"/>
    <col min="3" max="3" width="4.5703125" style="3" customWidth="1"/>
    <col min="4" max="6" width="0" style="3" hidden="1" customWidth="1"/>
    <col min="7" max="16383" width="9.140625" style="3" hidden="1"/>
    <col min="16384" max="16384" width="28.140625" style="3" hidden="1" customWidth="1"/>
  </cols>
  <sheetData>
    <row r="1" spans="1:3" ht="72" customHeight="1" thickBot="1" x14ac:dyDescent="0.45">
      <c r="A1" s="1"/>
      <c r="B1" s="16" t="s">
        <v>85</v>
      </c>
      <c r="C1" s="4"/>
    </row>
    <row r="2" spans="1:3" ht="6" customHeight="1" x14ac:dyDescent="0.4">
      <c r="A2" s="1"/>
      <c r="B2" s="11"/>
      <c r="C2" s="4"/>
    </row>
    <row r="3" spans="1:3" ht="157.5" customHeight="1" x14ac:dyDescent="0.25">
      <c r="A3" s="1"/>
      <c r="B3" s="10" t="s">
        <v>86</v>
      </c>
      <c r="C3" s="2"/>
    </row>
    <row r="4" spans="1:3" ht="316.5" x14ac:dyDescent="0.25">
      <c r="A4" s="1"/>
      <c r="B4" s="10" t="s">
        <v>87</v>
      </c>
      <c r="C4" s="2"/>
    </row>
    <row r="5" spans="1:3" ht="144" x14ac:dyDescent="0.25">
      <c r="A5" s="1"/>
      <c r="B5" s="106" t="s">
        <v>79</v>
      </c>
      <c r="C5" s="2"/>
    </row>
    <row r="6" spans="1:3" ht="15.75" x14ac:dyDescent="0.25">
      <c r="A6" s="1"/>
      <c r="B6" s="9"/>
      <c r="C6" s="5"/>
    </row>
  </sheetData>
  <sheetProtection sheet="1" objects="1" scenarios="1"/>
  <phoneticPr fontId="1" type="noConversion"/>
  <pageMargins left="0.75" right="0.75" top="0.41" bottom="0.66" header="0.21" footer="0.5"/>
  <pageSetup paperSize="9" scale="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371D-F931-480B-AEFD-F8163F6D29FD}">
  <sheetPr>
    <tabColor rgb="FFAA233F"/>
    <pageSetUpPr fitToPage="1"/>
  </sheetPr>
  <dimension ref="A1:I78"/>
  <sheetViews>
    <sheetView showGridLines="0" zoomScaleNormal="100" workbookViewId="0">
      <selection activeCell="B1" sqref="B1:E1"/>
    </sheetView>
  </sheetViews>
  <sheetFormatPr defaultColWidth="0" defaultRowHeight="0" customHeight="1" zeroHeight="1" x14ac:dyDescent="0.2"/>
  <cols>
    <col min="1" max="1" width="5" customWidth="1"/>
    <col min="2" max="2" width="4.7109375" customWidth="1"/>
    <col min="3" max="3" width="43.5703125" customWidth="1"/>
    <col min="4" max="4" width="12.85546875" customWidth="1"/>
    <col min="5" max="5" width="67.85546875" customWidth="1"/>
    <col min="6" max="6" width="5" style="164" customWidth="1"/>
    <col min="7" max="7" width="12.7109375" hidden="1" customWidth="1"/>
    <col min="8" max="8" width="5.140625" hidden="1" customWidth="1"/>
    <col min="9" max="16384" width="9.140625" hidden="1"/>
  </cols>
  <sheetData>
    <row r="1" spans="2:6" ht="67.5" customHeight="1" thickBot="1" x14ac:dyDescent="0.25">
      <c r="B1" s="188" t="s">
        <v>76</v>
      </c>
      <c r="C1" s="188"/>
      <c r="D1" s="188"/>
      <c r="E1" s="188"/>
      <c r="F1" s="163"/>
    </row>
    <row r="2" spans="2:6" s="14" customFormat="1" ht="66" customHeight="1" x14ac:dyDescent="0.2">
      <c r="B2" s="187" t="s">
        <v>84</v>
      </c>
      <c r="C2" s="187"/>
      <c r="D2" s="187"/>
      <c r="E2" s="187"/>
      <c r="F2" s="173"/>
    </row>
    <row r="3" spans="2:6" ht="18" x14ac:dyDescent="0.2">
      <c r="B3" s="189" t="s">
        <v>43</v>
      </c>
      <c r="C3" s="189"/>
      <c r="D3" s="54" t="s">
        <v>60</v>
      </c>
      <c r="E3" s="15"/>
      <c r="F3" s="181"/>
    </row>
    <row r="4" spans="2:6" ht="12.75" x14ac:dyDescent="0.2">
      <c r="B4" s="36"/>
      <c r="C4" s="36" t="s">
        <v>28</v>
      </c>
      <c r="D4" s="36">
        <v>52</v>
      </c>
      <c r="E4" s="17"/>
      <c r="F4" s="174"/>
    </row>
    <row r="5" spans="2:6" ht="12.75" x14ac:dyDescent="0.2">
      <c r="B5" s="37"/>
      <c r="C5" s="37" t="s">
        <v>7</v>
      </c>
      <c r="D5" s="55">
        <v>4</v>
      </c>
      <c r="E5" s="18"/>
      <c r="F5" s="174"/>
    </row>
    <row r="6" spans="2:6" ht="12.75" x14ac:dyDescent="0.2">
      <c r="B6" s="37"/>
      <c r="C6" s="28" t="s">
        <v>18</v>
      </c>
      <c r="D6" s="55">
        <v>2</v>
      </c>
      <c r="E6" s="18"/>
      <c r="F6" s="174"/>
    </row>
    <row r="7" spans="2:6" ht="12.75" x14ac:dyDescent="0.2">
      <c r="B7" s="37"/>
      <c r="C7" s="37" t="s">
        <v>0</v>
      </c>
      <c r="D7" s="55">
        <v>2</v>
      </c>
      <c r="E7" s="18" t="s">
        <v>96</v>
      </c>
      <c r="F7" s="174"/>
    </row>
    <row r="8" spans="2:6" ht="13.5" thickBot="1" x14ac:dyDescent="0.25">
      <c r="B8" s="38"/>
      <c r="C8" s="38" t="s">
        <v>8</v>
      </c>
      <c r="D8" s="56">
        <v>2</v>
      </c>
      <c r="E8" s="19" t="s">
        <v>97</v>
      </c>
      <c r="F8" s="174"/>
    </row>
    <row r="9" spans="2:6" ht="13.5" thickBot="1" x14ac:dyDescent="0.25">
      <c r="B9" s="39"/>
      <c r="C9" s="20" t="s">
        <v>26</v>
      </c>
      <c r="D9" s="57">
        <f>D4-D5-D6-D7-D8</f>
        <v>42</v>
      </c>
      <c r="E9" s="20"/>
      <c r="F9" s="175"/>
    </row>
    <row r="10" spans="2:6" ht="6" customHeight="1" x14ac:dyDescent="0.2">
      <c r="B10" s="40"/>
      <c r="C10" s="40"/>
      <c r="D10" s="40"/>
      <c r="E10" s="21"/>
      <c r="F10" s="176"/>
    </row>
    <row r="11" spans="2:6" ht="18" x14ac:dyDescent="0.2">
      <c r="B11" s="190" t="s">
        <v>44</v>
      </c>
      <c r="C11" s="190"/>
      <c r="D11" s="58" t="s">
        <v>60</v>
      </c>
      <c r="E11" s="22"/>
      <c r="F11" s="176"/>
    </row>
    <row r="12" spans="2:6" ht="12.75" x14ac:dyDescent="0.2">
      <c r="B12" s="36"/>
      <c r="C12" s="36" t="s">
        <v>27</v>
      </c>
      <c r="D12" s="59">
        <v>2</v>
      </c>
      <c r="E12" s="17"/>
      <c r="F12" s="174"/>
    </row>
    <row r="13" spans="2:6" ht="12.75" x14ac:dyDescent="0.2">
      <c r="B13" s="37"/>
      <c r="C13" s="28" t="s">
        <v>10</v>
      </c>
      <c r="D13" s="60">
        <v>7.5</v>
      </c>
      <c r="E13" s="18"/>
      <c r="F13" s="174"/>
    </row>
    <row r="14" spans="2:6" ht="12.75" x14ac:dyDescent="0.2">
      <c r="B14" s="37"/>
      <c r="C14" s="28" t="s">
        <v>46</v>
      </c>
      <c r="D14" s="61">
        <v>2.5</v>
      </c>
      <c r="E14" s="18" t="s">
        <v>98</v>
      </c>
      <c r="F14" s="174"/>
    </row>
    <row r="15" spans="2:6" ht="13.5" thickBot="1" x14ac:dyDescent="0.25">
      <c r="B15" s="38"/>
      <c r="C15" s="41" t="s">
        <v>29</v>
      </c>
      <c r="D15" s="62">
        <f>D13-D14</f>
        <v>5</v>
      </c>
      <c r="E15" s="19" t="s">
        <v>99</v>
      </c>
      <c r="F15" s="174"/>
    </row>
    <row r="16" spans="2:6" ht="13.5" thickBot="1" x14ac:dyDescent="0.25">
      <c r="B16" s="42"/>
      <c r="C16" s="43" t="s">
        <v>25</v>
      </c>
      <c r="D16" s="63">
        <f>D12*D15</f>
        <v>10</v>
      </c>
      <c r="E16" s="23"/>
      <c r="F16" s="176"/>
    </row>
    <row r="17" spans="2:8" ht="12.75" x14ac:dyDescent="0.2">
      <c r="B17" s="44" t="s">
        <v>34</v>
      </c>
      <c r="C17" s="45"/>
      <c r="D17" s="64"/>
      <c r="E17" s="24"/>
      <c r="F17" s="176"/>
    </row>
    <row r="18" spans="2:8" ht="12.75" x14ac:dyDescent="0.2">
      <c r="B18" s="28"/>
      <c r="C18" s="28" t="s">
        <v>45</v>
      </c>
      <c r="D18" s="65">
        <v>0.3</v>
      </c>
      <c r="E18" s="18" t="s">
        <v>100</v>
      </c>
      <c r="F18" s="174"/>
      <c r="G18" s="184" t="s">
        <v>36</v>
      </c>
      <c r="H18" s="185">
        <f>$D$16*D18</f>
        <v>3</v>
      </c>
    </row>
    <row r="19" spans="2:8" ht="12.75" x14ac:dyDescent="0.2">
      <c r="B19" s="28"/>
      <c r="C19" s="28" t="s">
        <v>30</v>
      </c>
      <c r="D19" s="65">
        <v>0</v>
      </c>
      <c r="E19" s="18"/>
      <c r="F19" s="174"/>
      <c r="G19" s="185"/>
      <c r="H19" s="185">
        <f t="shared" ref="H19:H23" si="0">$D$16*D19</f>
        <v>0</v>
      </c>
    </row>
    <row r="20" spans="2:8" ht="12.75" x14ac:dyDescent="0.2">
      <c r="B20" s="28"/>
      <c r="C20" s="28" t="s">
        <v>35</v>
      </c>
      <c r="D20" s="65">
        <v>0.1</v>
      </c>
      <c r="E20" s="18"/>
      <c r="F20" s="174"/>
      <c r="G20" s="185"/>
      <c r="H20" s="185">
        <f t="shared" si="0"/>
        <v>1</v>
      </c>
    </row>
    <row r="21" spans="2:8" ht="12.75" x14ac:dyDescent="0.2">
      <c r="B21" s="28"/>
      <c r="C21" s="28" t="s">
        <v>53</v>
      </c>
      <c r="D21" s="65">
        <v>0.1</v>
      </c>
      <c r="E21" s="18"/>
      <c r="F21" s="174"/>
      <c r="G21" s="185"/>
      <c r="H21" s="185">
        <f t="shared" si="0"/>
        <v>1</v>
      </c>
    </row>
    <row r="22" spans="2:8" ht="12.75" x14ac:dyDescent="0.2">
      <c r="B22" s="28"/>
      <c r="C22" s="28" t="s">
        <v>31</v>
      </c>
      <c r="D22" s="65">
        <v>0.4</v>
      </c>
      <c r="E22" s="18" t="s">
        <v>68</v>
      </c>
      <c r="F22" s="174"/>
      <c r="G22" s="185"/>
      <c r="H22" s="185">
        <f t="shared" si="0"/>
        <v>4</v>
      </c>
    </row>
    <row r="23" spans="2:8" ht="13.5" thickBot="1" x14ac:dyDescent="0.25">
      <c r="B23" s="38"/>
      <c r="C23" s="41" t="s">
        <v>11</v>
      </c>
      <c r="D23" s="66">
        <v>0.1</v>
      </c>
      <c r="E23" s="19" t="s">
        <v>69</v>
      </c>
      <c r="F23" s="174"/>
      <c r="G23" s="185"/>
      <c r="H23" s="185">
        <f t="shared" si="0"/>
        <v>1</v>
      </c>
    </row>
    <row r="24" spans="2:8" ht="14.25" thickTop="1" thickBot="1" x14ac:dyDescent="0.25">
      <c r="B24" s="42"/>
      <c r="C24" s="46"/>
      <c r="D24" s="67">
        <f>SUM(D18:D23)</f>
        <v>1</v>
      </c>
      <c r="E24" s="25" t="s">
        <v>40</v>
      </c>
      <c r="F24" s="177"/>
      <c r="G24" s="185"/>
      <c r="H24" s="185">
        <f>SUM(H18:H23)</f>
        <v>10</v>
      </c>
    </row>
    <row r="25" spans="2:8" ht="6" customHeight="1" x14ac:dyDescent="0.2">
      <c r="B25" s="40"/>
      <c r="C25" s="40"/>
      <c r="D25" s="40"/>
      <c r="E25" s="21"/>
      <c r="F25" s="176"/>
    </row>
    <row r="26" spans="2:8" ht="18" x14ac:dyDescent="0.2">
      <c r="B26" s="191" t="s">
        <v>37</v>
      </c>
      <c r="C26" s="191"/>
      <c r="D26" s="68" t="s">
        <v>60</v>
      </c>
      <c r="E26" s="26"/>
      <c r="F26" s="176"/>
    </row>
    <row r="27" spans="2:8" ht="12.75" x14ac:dyDescent="0.2">
      <c r="B27" s="36"/>
      <c r="C27" s="24" t="s">
        <v>16</v>
      </c>
      <c r="D27" s="69">
        <v>5000</v>
      </c>
      <c r="E27" s="27" t="s">
        <v>91</v>
      </c>
      <c r="F27" s="178"/>
    </row>
    <row r="28" spans="2:8" ht="12.75" x14ac:dyDescent="0.2">
      <c r="B28" s="37"/>
      <c r="C28" s="28" t="s">
        <v>14</v>
      </c>
      <c r="D28" s="70"/>
      <c r="E28" s="28"/>
      <c r="F28" s="176"/>
    </row>
    <row r="29" spans="2:8" ht="12.75" x14ac:dyDescent="0.2">
      <c r="B29" s="37"/>
      <c r="C29" s="28" t="s">
        <v>13</v>
      </c>
      <c r="D29" s="71"/>
      <c r="E29" s="29" t="s">
        <v>92</v>
      </c>
      <c r="F29" s="179"/>
    </row>
    <row r="30" spans="2:8" ht="12.75" x14ac:dyDescent="0.2">
      <c r="B30" s="37"/>
      <c r="C30" s="28" t="s">
        <v>55</v>
      </c>
      <c r="D30" s="71">
        <v>1000</v>
      </c>
      <c r="E30" s="18"/>
      <c r="F30" s="174"/>
    </row>
    <row r="31" spans="2:8" ht="12.75" x14ac:dyDescent="0.2">
      <c r="B31" s="37"/>
      <c r="C31" s="28" t="s">
        <v>56</v>
      </c>
      <c r="D31" s="71">
        <v>900</v>
      </c>
      <c r="E31" s="18"/>
      <c r="F31" s="174"/>
    </row>
    <row r="32" spans="2:8" ht="12.75" x14ac:dyDescent="0.2">
      <c r="B32" s="37"/>
      <c r="C32" s="28" t="s">
        <v>57</v>
      </c>
      <c r="D32" s="71"/>
      <c r="E32" s="18"/>
      <c r="F32" s="174"/>
    </row>
    <row r="33" spans="2:8" ht="25.5" x14ac:dyDescent="0.2">
      <c r="B33" s="37"/>
      <c r="C33" s="37" t="s">
        <v>2</v>
      </c>
      <c r="D33" s="71">
        <v>933</v>
      </c>
      <c r="E33" s="18" t="s">
        <v>93</v>
      </c>
      <c r="F33" s="174"/>
    </row>
    <row r="34" spans="2:8" ht="12.75" x14ac:dyDescent="0.2">
      <c r="B34" s="37"/>
      <c r="C34" s="28" t="s">
        <v>15</v>
      </c>
      <c r="D34" s="71">
        <v>3000</v>
      </c>
      <c r="E34" s="18"/>
      <c r="F34" s="174"/>
    </row>
    <row r="35" spans="2:8" ht="12.75" x14ac:dyDescent="0.2">
      <c r="B35" s="37"/>
      <c r="C35" s="28" t="s">
        <v>12</v>
      </c>
      <c r="D35" s="71">
        <v>500</v>
      </c>
      <c r="E35" s="18"/>
      <c r="F35" s="174"/>
    </row>
    <row r="36" spans="2:8" ht="12.75" x14ac:dyDescent="0.2">
      <c r="B36" s="37"/>
      <c r="C36" s="28" t="s">
        <v>65</v>
      </c>
      <c r="D36" s="71">
        <v>1000</v>
      </c>
      <c r="E36" s="18"/>
      <c r="F36" s="174"/>
    </row>
    <row r="37" spans="2:8" ht="12.75" x14ac:dyDescent="0.2">
      <c r="B37" s="37"/>
      <c r="C37" s="28" t="s">
        <v>17</v>
      </c>
      <c r="D37" s="71">
        <v>600</v>
      </c>
      <c r="E37" s="18"/>
      <c r="F37" s="174"/>
    </row>
    <row r="38" spans="2:8" ht="12.75" x14ac:dyDescent="0.2">
      <c r="B38" s="37"/>
      <c r="C38" s="37" t="s">
        <v>3</v>
      </c>
      <c r="D38" s="70"/>
      <c r="E38" s="29"/>
      <c r="F38" s="179"/>
    </row>
    <row r="39" spans="2:8" ht="12.75" x14ac:dyDescent="0.2">
      <c r="B39" s="37"/>
      <c r="C39" s="37" t="s">
        <v>4</v>
      </c>
      <c r="D39" s="71">
        <v>450</v>
      </c>
      <c r="E39" s="29" t="s">
        <v>94</v>
      </c>
      <c r="F39" s="179"/>
    </row>
    <row r="40" spans="2:8" ht="12.75" x14ac:dyDescent="0.2">
      <c r="B40" s="37"/>
      <c r="C40" s="37" t="s">
        <v>5</v>
      </c>
      <c r="D40" s="71">
        <v>100</v>
      </c>
      <c r="E40" s="18"/>
      <c r="F40" s="174"/>
    </row>
    <row r="41" spans="2:8" ht="12.75" x14ac:dyDescent="0.2">
      <c r="B41" s="37"/>
      <c r="C41" s="37" t="s">
        <v>6</v>
      </c>
      <c r="D41" s="71">
        <v>250</v>
      </c>
      <c r="E41" s="18"/>
      <c r="F41" s="174"/>
    </row>
    <row r="42" spans="2:8" ht="12.75" x14ac:dyDescent="0.2">
      <c r="B42" s="37"/>
      <c r="C42" s="28" t="s">
        <v>9</v>
      </c>
      <c r="D42" s="71">
        <v>1000</v>
      </c>
      <c r="E42" s="18" t="s">
        <v>77</v>
      </c>
      <c r="F42" s="174"/>
      <c r="G42" s="6"/>
      <c r="H42" s="8"/>
    </row>
    <row r="43" spans="2:8" ht="12.75" x14ac:dyDescent="0.2">
      <c r="B43" s="37"/>
      <c r="C43" s="28" t="s">
        <v>20</v>
      </c>
      <c r="D43" s="70"/>
      <c r="E43" s="18"/>
      <c r="F43" s="174"/>
    </row>
    <row r="44" spans="2:8" ht="12.75" x14ac:dyDescent="0.2">
      <c r="B44" s="37"/>
      <c r="C44" s="28" t="s">
        <v>21</v>
      </c>
      <c r="D44" s="71"/>
      <c r="E44" s="29"/>
      <c r="F44" s="179"/>
    </row>
    <row r="45" spans="2:8" ht="12.75" x14ac:dyDescent="0.2">
      <c r="B45" s="37"/>
      <c r="C45" s="28" t="s">
        <v>22</v>
      </c>
      <c r="D45" s="71"/>
      <c r="E45" s="18"/>
      <c r="F45" s="174"/>
    </row>
    <row r="46" spans="2:8" ht="12.75" x14ac:dyDescent="0.2">
      <c r="B46" s="37"/>
      <c r="C46" s="28" t="s">
        <v>23</v>
      </c>
      <c r="D46" s="71">
        <v>400</v>
      </c>
      <c r="E46" s="18"/>
      <c r="F46" s="174"/>
    </row>
    <row r="47" spans="2:8" ht="12.75" x14ac:dyDescent="0.2">
      <c r="B47" s="38"/>
      <c r="C47" s="41" t="s">
        <v>39</v>
      </c>
      <c r="D47" s="72"/>
      <c r="E47" s="19"/>
      <c r="F47" s="174"/>
      <c r="G47" s="6"/>
      <c r="H47" s="8"/>
    </row>
    <row r="48" spans="2:8" ht="13.5" thickBot="1" x14ac:dyDescent="0.25">
      <c r="B48" s="38"/>
      <c r="C48" s="38" t="s">
        <v>58</v>
      </c>
      <c r="D48" s="71"/>
      <c r="E48" s="30" t="s">
        <v>95</v>
      </c>
      <c r="F48" s="179"/>
    </row>
    <row r="49" spans="2:9" ht="13.5" thickBot="1" x14ac:dyDescent="0.25">
      <c r="B49" s="47"/>
      <c r="C49" s="48" t="s">
        <v>38</v>
      </c>
      <c r="D49" s="73">
        <f>SUM(D27:D48)</f>
        <v>15133</v>
      </c>
      <c r="E49" s="31"/>
      <c r="F49" s="176"/>
    </row>
    <row r="50" spans="2:9" ht="6.75" customHeight="1" x14ac:dyDescent="0.2">
      <c r="B50" s="40"/>
      <c r="C50" s="40"/>
      <c r="D50" s="74"/>
      <c r="E50" s="21"/>
      <c r="F50" s="176"/>
    </row>
    <row r="51" spans="2:9" ht="18" x14ac:dyDescent="0.2">
      <c r="B51" s="192" t="s">
        <v>1</v>
      </c>
      <c r="C51" s="192"/>
      <c r="D51" s="75"/>
      <c r="E51" s="32"/>
      <c r="F51" s="182"/>
    </row>
    <row r="52" spans="2:9" ht="13.5" thickBot="1" x14ac:dyDescent="0.25">
      <c r="B52" s="36"/>
      <c r="C52" s="24" t="s">
        <v>19</v>
      </c>
      <c r="D52" s="76">
        <f>((D56*H18)+(D57*H19)+(D58*H20)+(D59*H21)+(D60*H22))*D9</f>
        <v>57840.3</v>
      </c>
      <c r="E52" s="33"/>
      <c r="F52" s="179"/>
    </row>
    <row r="53" spans="2:9" ht="13.5" thickBot="1" x14ac:dyDescent="0.25">
      <c r="B53" s="37"/>
      <c r="C53" s="49" t="s">
        <v>62</v>
      </c>
      <c r="D53" s="77">
        <f>D54/52/D12/D13</f>
        <v>54.752948717948719</v>
      </c>
      <c r="E53" s="94" t="s">
        <v>89</v>
      </c>
      <c r="F53" s="174"/>
    </row>
    <row r="54" spans="2:9" ht="13.5" thickBot="1" x14ac:dyDescent="0.25">
      <c r="B54" s="38"/>
      <c r="C54" s="41" t="s">
        <v>48</v>
      </c>
      <c r="D54" s="76">
        <f>D52-D49</f>
        <v>42707.3</v>
      </c>
      <c r="E54" s="19" t="s">
        <v>90</v>
      </c>
      <c r="F54" s="174"/>
      <c r="H54" s="6"/>
      <c r="I54" s="7"/>
    </row>
    <row r="55" spans="2:9" ht="12.75" x14ac:dyDescent="0.2">
      <c r="B55" s="50" t="s">
        <v>33</v>
      </c>
      <c r="C55" s="51"/>
      <c r="D55" s="78"/>
      <c r="E55" s="34"/>
      <c r="F55" s="174"/>
    </row>
    <row r="56" spans="2:9" ht="12.75" x14ac:dyDescent="0.2">
      <c r="B56" s="28"/>
      <c r="C56" s="28" t="s">
        <v>45</v>
      </c>
      <c r="D56" s="79">
        <v>79.05</v>
      </c>
      <c r="E56" s="18"/>
      <c r="F56" s="174"/>
    </row>
    <row r="57" spans="2:9" ht="12.75" x14ac:dyDescent="0.2">
      <c r="B57" s="28"/>
      <c r="C57" s="28" t="s">
        <v>30</v>
      </c>
      <c r="D57" s="79"/>
      <c r="E57" s="29" t="s">
        <v>81</v>
      </c>
      <c r="F57" s="179"/>
    </row>
    <row r="58" spans="2:9" ht="12.75" x14ac:dyDescent="0.2">
      <c r="B58" s="28"/>
      <c r="C58" s="28" t="s">
        <v>32</v>
      </c>
      <c r="D58" s="79">
        <v>90</v>
      </c>
      <c r="E58" s="29"/>
      <c r="F58" s="179"/>
    </row>
    <row r="59" spans="2:9" ht="13.5" thickBot="1" x14ac:dyDescent="0.25">
      <c r="B59" s="41"/>
      <c r="C59" s="41" t="s">
        <v>53</v>
      </c>
      <c r="D59" s="79">
        <v>210</v>
      </c>
      <c r="E59" s="19" t="s">
        <v>54</v>
      </c>
      <c r="F59" s="174"/>
    </row>
    <row r="60" spans="2:9" ht="14.25" thickTop="1" thickBot="1" x14ac:dyDescent="0.25">
      <c r="B60" s="52"/>
      <c r="C60" s="53" t="s">
        <v>61</v>
      </c>
      <c r="D60" s="80">
        <v>210</v>
      </c>
      <c r="E60" s="35" t="s">
        <v>63</v>
      </c>
      <c r="F60" s="180"/>
    </row>
    <row r="61" spans="2:9" ht="118.5" customHeight="1" x14ac:dyDescent="0.2">
      <c r="B61" s="193" t="s">
        <v>82</v>
      </c>
      <c r="C61" s="193"/>
      <c r="D61" s="193"/>
      <c r="E61" s="193"/>
      <c r="F61" s="183"/>
    </row>
    <row r="62" spans="2:9" ht="22.5" hidden="1" customHeight="1" x14ac:dyDescent="0.2">
      <c r="B62" s="186"/>
      <c r="C62" s="186"/>
      <c r="D62" s="186"/>
      <c r="E62" s="186"/>
      <c r="F62" s="172"/>
    </row>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sheetData>
  <sheetProtection sheet="1" objects="1" scenarios="1"/>
  <mergeCells count="8">
    <mergeCell ref="B62:E62"/>
    <mergeCell ref="B2:E2"/>
    <mergeCell ref="B1:E1"/>
    <mergeCell ref="B3:C3"/>
    <mergeCell ref="B11:C11"/>
    <mergeCell ref="B26:C26"/>
    <mergeCell ref="B51:C51"/>
    <mergeCell ref="B61:E61"/>
  </mergeCells>
  <conditionalFormatting sqref="D24">
    <cfRule type="cellIs" dxfId="2" priority="1" operator="equal">
      <formula>1</formula>
    </cfRule>
  </conditionalFormatting>
  <pageMargins left="0.25" right="0.25"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E40D-E856-4802-9734-78A3D4876FA4}">
  <sheetPr>
    <tabColor rgb="FF6096B7"/>
    <pageSetUpPr fitToPage="1"/>
  </sheetPr>
  <dimension ref="A1:I62"/>
  <sheetViews>
    <sheetView showGridLines="0" zoomScaleNormal="100" workbookViewId="0">
      <selection activeCell="B1" sqref="B1:E1"/>
    </sheetView>
  </sheetViews>
  <sheetFormatPr defaultColWidth="0" defaultRowHeight="12.75" zeroHeight="1" x14ac:dyDescent="0.2"/>
  <cols>
    <col min="1" max="1" width="5" customWidth="1"/>
    <col min="2" max="2" width="4.7109375" customWidth="1"/>
    <col min="3" max="3" width="43.5703125" customWidth="1"/>
    <col min="4" max="4" width="12.85546875" customWidth="1"/>
    <col min="5" max="5" width="69.28515625" customWidth="1"/>
    <col min="6" max="6" width="5" style="164" customWidth="1"/>
    <col min="7" max="7" width="12.7109375" hidden="1" customWidth="1"/>
    <col min="8" max="8" width="5.140625" hidden="1" customWidth="1"/>
    <col min="9" max="16384" width="9.140625" hidden="1"/>
  </cols>
  <sheetData>
    <row r="1" spans="2:6" ht="67.5" customHeight="1" thickBot="1" x14ac:dyDescent="0.25">
      <c r="B1" s="188" t="s">
        <v>50</v>
      </c>
      <c r="C1" s="188"/>
      <c r="D1" s="188"/>
      <c r="E1" s="188"/>
      <c r="F1" s="163"/>
    </row>
    <row r="2" spans="2:6" ht="6" customHeight="1" x14ac:dyDescent="0.2"/>
    <row r="3" spans="2:6" s="109" customFormat="1" ht="18" x14ac:dyDescent="0.2">
      <c r="B3" s="196" t="s">
        <v>43</v>
      </c>
      <c r="C3" s="196"/>
      <c r="D3" s="107" t="s">
        <v>60</v>
      </c>
      <c r="E3" s="108"/>
      <c r="F3" s="165"/>
    </row>
    <row r="4" spans="2:6" s="109" customFormat="1" x14ac:dyDescent="0.2">
      <c r="B4" s="110"/>
      <c r="C4" s="110" t="s">
        <v>28</v>
      </c>
      <c r="D4" s="110">
        <v>52</v>
      </c>
      <c r="E4" s="104"/>
      <c r="F4" s="166"/>
    </row>
    <row r="5" spans="2:6" s="109" customFormat="1" x14ac:dyDescent="0.2">
      <c r="B5" s="95"/>
      <c r="C5" s="95" t="s">
        <v>7</v>
      </c>
      <c r="D5" s="81">
        <v>0</v>
      </c>
      <c r="E5" s="94"/>
      <c r="F5" s="166"/>
    </row>
    <row r="6" spans="2:6" s="109" customFormat="1" x14ac:dyDescent="0.2">
      <c r="B6" s="95"/>
      <c r="C6" s="86" t="s">
        <v>18</v>
      </c>
      <c r="D6" s="81">
        <v>0</v>
      </c>
      <c r="E6" s="94"/>
      <c r="F6" s="166"/>
    </row>
    <row r="7" spans="2:6" s="109" customFormat="1" x14ac:dyDescent="0.2">
      <c r="B7" s="95"/>
      <c r="C7" s="95" t="s">
        <v>0</v>
      </c>
      <c r="D7" s="81">
        <v>0</v>
      </c>
      <c r="E7" s="94" t="s">
        <v>72</v>
      </c>
      <c r="F7" s="166"/>
    </row>
    <row r="8" spans="2:6" s="109" customFormat="1" ht="13.5" thickBot="1" x14ac:dyDescent="0.25">
      <c r="B8" s="98"/>
      <c r="C8" s="98" t="s">
        <v>8</v>
      </c>
      <c r="D8" s="82">
        <v>0</v>
      </c>
      <c r="E8" s="97" t="s">
        <v>71</v>
      </c>
      <c r="F8" s="166"/>
    </row>
    <row r="9" spans="2:6" s="109" customFormat="1" ht="13.5" thickBot="1" x14ac:dyDescent="0.25">
      <c r="B9" s="111"/>
      <c r="C9" s="112" t="s">
        <v>26</v>
      </c>
      <c r="D9" s="57">
        <f>D4-D5-D6-D7-D8</f>
        <v>52</v>
      </c>
      <c r="E9" s="112"/>
      <c r="F9" s="167"/>
    </row>
    <row r="10" spans="2:6" s="109" customFormat="1" ht="6" customHeight="1" x14ac:dyDescent="0.2">
      <c r="B10" s="113"/>
      <c r="C10" s="113"/>
      <c r="D10" s="113"/>
      <c r="E10" s="114"/>
      <c r="F10" s="165"/>
    </row>
    <row r="11" spans="2:6" s="109" customFormat="1" ht="18" x14ac:dyDescent="0.2">
      <c r="B11" s="197" t="s">
        <v>44</v>
      </c>
      <c r="C11" s="197"/>
      <c r="D11" s="115" t="s">
        <v>60</v>
      </c>
      <c r="E11" s="116"/>
      <c r="F11" s="165"/>
    </row>
    <row r="12" spans="2:6" s="109" customFormat="1" x14ac:dyDescent="0.2">
      <c r="B12" s="110"/>
      <c r="C12" s="110" t="s">
        <v>27</v>
      </c>
      <c r="D12" s="83">
        <v>5</v>
      </c>
      <c r="E12" s="104"/>
      <c r="F12" s="166"/>
    </row>
    <row r="13" spans="2:6" s="109" customFormat="1" x14ac:dyDescent="0.2">
      <c r="B13" s="95"/>
      <c r="C13" s="86" t="s">
        <v>10</v>
      </c>
      <c r="D13" s="84">
        <v>7.5</v>
      </c>
      <c r="E13" s="94"/>
      <c r="F13" s="166"/>
    </row>
    <row r="14" spans="2:6" s="109" customFormat="1" x14ac:dyDescent="0.2">
      <c r="B14" s="95"/>
      <c r="C14" s="86" t="s">
        <v>46</v>
      </c>
      <c r="D14" s="85">
        <v>2.5</v>
      </c>
      <c r="E14" s="94" t="s">
        <v>66</v>
      </c>
      <c r="F14" s="166"/>
    </row>
    <row r="15" spans="2:6" s="109" customFormat="1" ht="13.5" thickBot="1" x14ac:dyDescent="0.25">
      <c r="B15" s="98"/>
      <c r="C15" s="88" t="s">
        <v>29</v>
      </c>
      <c r="D15" s="143">
        <f>D13-D14</f>
        <v>5</v>
      </c>
      <c r="E15" s="97" t="s">
        <v>73</v>
      </c>
      <c r="F15" s="166"/>
    </row>
    <row r="16" spans="2:6" s="109" customFormat="1" ht="13.5" thickBot="1" x14ac:dyDescent="0.25">
      <c r="B16" s="117"/>
      <c r="C16" s="118" t="s">
        <v>25</v>
      </c>
      <c r="D16" s="63">
        <f>D12*D15</f>
        <v>25</v>
      </c>
      <c r="E16" s="119"/>
      <c r="F16" s="165"/>
    </row>
    <row r="17" spans="2:8" s="109" customFormat="1" x14ac:dyDescent="0.2">
      <c r="B17" s="120" t="s">
        <v>34</v>
      </c>
      <c r="C17" s="121"/>
      <c r="D17" s="122"/>
      <c r="E17" s="90"/>
      <c r="F17" s="165"/>
    </row>
    <row r="18" spans="2:8" s="109" customFormat="1" x14ac:dyDescent="0.2">
      <c r="B18" s="86"/>
      <c r="C18" s="86" t="s">
        <v>45</v>
      </c>
      <c r="D18" s="87">
        <v>0</v>
      </c>
      <c r="E18" s="94" t="s">
        <v>67</v>
      </c>
      <c r="F18" s="166"/>
      <c r="G18" s="13" t="s">
        <v>36</v>
      </c>
      <c r="H18" s="12">
        <f>$D$16*D18</f>
        <v>0</v>
      </c>
    </row>
    <row r="19" spans="2:8" s="109" customFormat="1" x14ac:dyDescent="0.2">
      <c r="B19" s="86"/>
      <c r="C19" s="86" t="s">
        <v>30</v>
      </c>
      <c r="D19" s="87">
        <v>0</v>
      </c>
      <c r="E19" s="94"/>
      <c r="F19" s="166"/>
      <c r="G19" s="12"/>
      <c r="H19" s="12">
        <f t="shared" ref="H19:H23" si="0">$D$16*D19</f>
        <v>0</v>
      </c>
    </row>
    <row r="20" spans="2:8" s="109" customFormat="1" x14ac:dyDescent="0.2">
      <c r="B20" s="86"/>
      <c r="C20" s="86" t="s">
        <v>35</v>
      </c>
      <c r="D20" s="87">
        <v>0</v>
      </c>
      <c r="E20" s="94"/>
      <c r="F20" s="166"/>
      <c r="G20" s="12"/>
      <c r="H20" s="12">
        <f t="shared" si="0"/>
        <v>0</v>
      </c>
    </row>
    <row r="21" spans="2:8" s="109" customFormat="1" x14ac:dyDescent="0.2">
      <c r="B21" s="86"/>
      <c r="C21" s="86" t="s">
        <v>53</v>
      </c>
      <c r="D21" s="87">
        <v>0</v>
      </c>
      <c r="E21" s="94"/>
      <c r="F21" s="166"/>
      <c r="G21" s="12"/>
      <c r="H21" s="12">
        <f t="shared" si="0"/>
        <v>0</v>
      </c>
    </row>
    <row r="22" spans="2:8" s="109" customFormat="1" x14ac:dyDescent="0.2">
      <c r="B22" s="86"/>
      <c r="C22" s="86" t="s">
        <v>31</v>
      </c>
      <c r="D22" s="87">
        <v>1</v>
      </c>
      <c r="E22" s="94" t="s">
        <v>68</v>
      </c>
      <c r="F22" s="166"/>
      <c r="G22" s="12"/>
      <c r="H22" s="12">
        <f t="shared" si="0"/>
        <v>25</v>
      </c>
    </row>
    <row r="23" spans="2:8" s="109" customFormat="1" ht="13.5" thickBot="1" x14ac:dyDescent="0.25">
      <c r="B23" s="98"/>
      <c r="C23" s="88" t="s">
        <v>11</v>
      </c>
      <c r="D23" s="89">
        <v>0</v>
      </c>
      <c r="E23" s="97" t="s">
        <v>69</v>
      </c>
      <c r="F23" s="166"/>
      <c r="G23" s="12"/>
      <c r="H23" s="12">
        <f t="shared" si="0"/>
        <v>0</v>
      </c>
    </row>
    <row r="24" spans="2:8" s="109" customFormat="1" ht="14.25" thickTop="1" thickBot="1" x14ac:dyDescent="0.25">
      <c r="B24" s="117"/>
      <c r="C24" s="124"/>
      <c r="D24" s="67">
        <f>SUM(D18:D23)</f>
        <v>1</v>
      </c>
      <c r="E24" s="125" t="s">
        <v>40</v>
      </c>
      <c r="F24" s="168"/>
      <c r="G24" s="12"/>
      <c r="H24" s="12">
        <f>SUM(H18:H23)</f>
        <v>25</v>
      </c>
    </row>
    <row r="25" spans="2:8" s="109" customFormat="1" ht="6" customHeight="1" x14ac:dyDescent="0.2">
      <c r="B25" s="113"/>
      <c r="C25" s="113"/>
      <c r="D25" s="113"/>
      <c r="E25" s="114"/>
      <c r="F25" s="165"/>
    </row>
    <row r="26" spans="2:8" s="109" customFormat="1" ht="18" x14ac:dyDescent="0.2">
      <c r="B26" s="198" t="s">
        <v>37</v>
      </c>
      <c r="C26" s="198"/>
      <c r="D26" s="126" t="s">
        <v>60</v>
      </c>
      <c r="E26" s="127"/>
      <c r="F26" s="165"/>
    </row>
    <row r="27" spans="2:8" s="109" customFormat="1" x14ac:dyDescent="0.2">
      <c r="B27" s="110"/>
      <c r="C27" s="90" t="s">
        <v>16</v>
      </c>
      <c r="D27" s="91">
        <v>0</v>
      </c>
      <c r="E27" s="90"/>
      <c r="F27" s="165"/>
    </row>
    <row r="28" spans="2:8" s="109" customFormat="1" x14ac:dyDescent="0.2">
      <c r="B28" s="95"/>
      <c r="C28" s="86" t="s">
        <v>14</v>
      </c>
      <c r="D28" s="92"/>
      <c r="E28" s="86"/>
      <c r="F28" s="165"/>
    </row>
    <row r="29" spans="2:8" s="109" customFormat="1" x14ac:dyDescent="0.2">
      <c r="B29" s="95"/>
      <c r="C29" s="86" t="s">
        <v>13</v>
      </c>
      <c r="D29" s="93">
        <v>0</v>
      </c>
      <c r="E29" s="94"/>
      <c r="F29" s="166"/>
    </row>
    <row r="30" spans="2:8" s="109" customFormat="1" x14ac:dyDescent="0.2">
      <c r="B30" s="95"/>
      <c r="C30" s="86" t="s">
        <v>55</v>
      </c>
      <c r="D30" s="93">
        <v>0</v>
      </c>
      <c r="E30" s="94"/>
      <c r="F30" s="166"/>
    </row>
    <row r="31" spans="2:8" s="109" customFormat="1" x14ac:dyDescent="0.2">
      <c r="B31" s="95"/>
      <c r="C31" s="86" t="s">
        <v>56</v>
      </c>
      <c r="D31" s="93">
        <v>0</v>
      </c>
      <c r="E31" s="94"/>
      <c r="F31" s="166"/>
    </row>
    <row r="32" spans="2:8" s="109" customFormat="1" x14ac:dyDescent="0.2">
      <c r="B32" s="95"/>
      <c r="C32" s="86" t="s">
        <v>57</v>
      </c>
      <c r="D32" s="93">
        <v>0</v>
      </c>
      <c r="E32" s="94"/>
      <c r="F32" s="166"/>
    </row>
    <row r="33" spans="2:8" s="109" customFormat="1" x14ac:dyDescent="0.2">
      <c r="B33" s="95"/>
      <c r="C33" s="95" t="s">
        <v>2</v>
      </c>
      <c r="D33" s="93">
        <v>0</v>
      </c>
      <c r="E33" s="94" t="s">
        <v>74</v>
      </c>
      <c r="F33" s="166"/>
    </row>
    <row r="34" spans="2:8" s="109" customFormat="1" x14ac:dyDescent="0.2">
      <c r="B34" s="95"/>
      <c r="C34" s="86" t="s">
        <v>15</v>
      </c>
      <c r="D34" s="93">
        <v>0</v>
      </c>
      <c r="E34" s="94"/>
      <c r="F34" s="166"/>
    </row>
    <row r="35" spans="2:8" s="109" customFormat="1" x14ac:dyDescent="0.2">
      <c r="B35" s="95"/>
      <c r="C35" s="86" t="s">
        <v>12</v>
      </c>
      <c r="D35" s="93">
        <v>0</v>
      </c>
      <c r="E35" s="94"/>
      <c r="F35" s="166"/>
    </row>
    <row r="36" spans="2:8" s="109" customFormat="1" x14ac:dyDescent="0.2">
      <c r="B36" s="95"/>
      <c r="C36" s="86" t="s">
        <v>65</v>
      </c>
      <c r="D36" s="93">
        <v>0</v>
      </c>
      <c r="E36" s="94"/>
      <c r="F36" s="166"/>
    </row>
    <row r="37" spans="2:8" s="109" customFormat="1" x14ac:dyDescent="0.2">
      <c r="B37" s="95"/>
      <c r="C37" s="86" t="s">
        <v>17</v>
      </c>
      <c r="D37" s="93">
        <v>0</v>
      </c>
      <c r="E37" s="94"/>
      <c r="F37" s="166"/>
    </row>
    <row r="38" spans="2:8" s="109" customFormat="1" x14ac:dyDescent="0.2">
      <c r="B38" s="95"/>
      <c r="C38" s="95" t="s">
        <v>3</v>
      </c>
      <c r="D38" s="92"/>
      <c r="E38" s="94"/>
      <c r="F38" s="166"/>
    </row>
    <row r="39" spans="2:8" s="109" customFormat="1" x14ac:dyDescent="0.2">
      <c r="B39" s="95"/>
      <c r="C39" s="95" t="s">
        <v>4</v>
      </c>
      <c r="D39" s="93">
        <v>0</v>
      </c>
      <c r="E39" s="94"/>
      <c r="F39" s="166"/>
    </row>
    <row r="40" spans="2:8" s="109" customFormat="1" x14ac:dyDescent="0.2">
      <c r="B40" s="95"/>
      <c r="C40" s="95" t="s">
        <v>5</v>
      </c>
      <c r="D40" s="93">
        <v>0</v>
      </c>
      <c r="E40" s="94"/>
      <c r="F40" s="166"/>
    </row>
    <row r="41" spans="2:8" s="109" customFormat="1" x14ac:dyDescent="0.2">
      <c r="B41" s="95"/>
      <c r="C41" s="95" t="s">
        <v>6</v>
      </c>
      <c r="D41" s="93">
        <v>0</v>
      </c>
      <c r="E41" s="94"/>
      <c r="F41" s="166"/>
    </row>
    <row r="42" spans="2:8" s="109" customFormat="1" x14ac:dyDescent="0.2">
      <c r="B42" s="95"/>
      <c r="C42" s="86" t="s">
        <v>9</v>
      </c>
      <c r="D42" s="93">
        <v>0</v>
      </c>
      <c r="E42" s="94" t="s">
        <v>77</v>
      </c>
      <c r="F42" s="166"/>
      <c r="G42" s="123"/>
      <c r="H42" s="128"/>
    </row>
    <row r="43" spans="2:8" s="109" customFormat="1" x14ac:dyDescent="0.2">
      <c r="B43" s="95"/>
      <c r="C43" s="86" t="s">
        <v>20</v>
      </c>
      <c r="D43" s="92"/>
      <c r="E43" s="94"/>
      <c r="F43" s="166"/>
    </row>
    <row r="44" spans="2:8" s="109" customFormat="1" x14ac:dyDescent="0.2">
      <c r="B44" s="95"/>
      <c r="C44" s="86" t="s">
        <v>21</v>
      </c>
      <c r="D44" s="93">
        <v>0</v>
      </c>
      <c r="E44" s="94"/>
      <c r="F44" s="166"/>
    </row>
    <row r="45" spans="2:8" s="109" customFormat="1" x14ac:dyDescent="0.2">
      <c r="B45" s="95"/>
      <c r="C45" s="86" t="s">
        <v>22</v>
      </c>
      <c r="D45" s="93">
        <v>0</v>
      </c>
      <c r="E45" s="94"/>
      <c r="F45" s="166"/>
    </row>
    <row r="46" spans="2:8" s="109" customFormat="1" x14ac:dyDescent="0.2">
      <c r="B46" s="95"/>
      <c r="C46" s="86" t="s">
        <v>23</v>
      </c>
      <c r="D46" s="93">
        <v>0</v>
      </c>
      <c r="E46" s="94"/>
      <c r="F46" s="166"/>
    </row>
    <row r="47" spans="2:8" s="109" customFormat="1" x14ac:dyDescent="0.2">
      <c r="B47" s="98"/>
      <c r="C47" s="88" t="s">
        <v>39</v>
      </c>
      <c r="D47" s="96">
        <v>0</v>
      </c>
      <c r="E47" s="97"/>
      <c r="F47" s="166"/>
      <c r="G47" s="123"/>
      <c r="H47" s="128"/>
    </row>
    <row r="48" spans="2:8" s="109" customFormat="1" ht="13.5" thickBot="1" x14ac:dyDescent="0.25">
      <c r="B48" s="98"/>
      <c r="C48" s="98" t="s">
        <v>58</v>
      </c>
      <c r="D48" s="93">
        <v>0</v>
      </c>
      <c r="E48" s="97" t="s">
        <v>70</v>
      </c>
      <c r="F48" s="166"/>
    </row>
    <row r="49" spans="2:9" s="109" customFormat="1" ht="13.5" thickBot="1" x14ac:dyDescent="0.25">
      <c r="B49" s="129"/>
      <c r="C49" s="130" t="s">
        <v>38</v>
      </c>
      <c r="D49" s="73">
        <f>SUM(D27:D48)</f>
        <v>0</v>
      </c>
      <c r="E49" s="131"/>
      <c r="F49" s="165"/>
    </row>
    <row r="50" spans="2:9" s="109" customFormat="1" ht="6.75" customHeight="1" x14ac:dyDescent="0.2">
      <c r="B50" s="113"/>
      <c r="C50" s="113"/>
      <c r="D50" s="132"/>
      <c r="E50" s="114"/>
      <c r="F50" s="165"/>
    </row>
    <row r="51" spans="2:9" s="109" customFormat="1" ht="18" x14ac:dyDescent="0.2">
      <c r="B51" s="195" t="s">
        <v>1</v>
      </c>
      <c r="C51" s="195"/>
      <c r="D51" s="133"/>
      <c r="E51" s="134"/>
      <c r="F51" s="169"/>
    </row>
    <row r="52" spans="2:9" s="109" customFormat="1" ht="13.5" thickBot="1" x14ac:dyDescent="0.25">
      <c r="B52" s="110"/>
      <c r="C52" s="90" t="s">
        <v>19</v>
      </c>
      <c r="D52" s="76">
        <f>((D56*H18)+(D57*H19)+(D58*H20)+(D59*H21)+(D60*H22))*D9</f>
        <v>0</v>
      </c>
      <c r="E52" s="104"/>
      <c r="F52" s="166"/>
    </row>
    <row r="53" spans="2:9" s="109" customFormat="1" ht="13.5" thickBot="1" x14ac:dyDescent="0.25">
      <c r="B53" s="95"/>
      <c r="C53" s="135" t="s">
        <v>62</v>
      </c>
      <c r="D53" s="77">
        <f>D54/52/D12/D13</f>
        <v>0</v>
      </c>
      <c r="E53" s="94" t="s">
        <v>89</v>
      </c>
      <c r="F53" s="166"/>
    </row>
    <row r="54" spans="2:9" s="109" customFormat="1" ht="13.5" thickBot="1" x14ac:dyDescent="0.25">
      <c r="B54" s="98"/>
      <c r="C54" s="88" t="s">
        <v>48</v>
      </c>
      <c r="D54" s="76">
        <f>D52-D49</f>
        <v>0</v>
      </c>
      <c r="E54" s="97" t="s">
        <v>88</v>
      </c>
      <c r="F54" s="166"/>
      <c r="H54" s="123"/>
      <c r="I54" s="136"/>
    </row>
    <row r="55" spans="2:9" s="109" customFormat="1" x14ac:dyDescent="0.2">
      <c r="B55" s="137" t="s">
        <v>33</v>
      </c>
      <c r="C55" s="138"/>
      <c r="D55" s="139"/>
      <c r="E55" s="140"/>
      <c r="F55" s="166"/>
    </row>
    <row r="56" spans="2:9" s="109" customFormat="1" x14ac:dyDescent="0.2">
      <c r="B56" s="86"/>
      <c r="C56" s="86" t="s">
        <v>45</v>
      </c>
      <c r="D56" s="99">
        <v>0</v>
      </c>
      <c r="E56" s="94"/>
      <c r="F56" s="166"/>
    </row>
    <row r="57" spans="2:9" s="109" customFormat="1" x14ac:dyDescent="0.2">
      <c r="B57" s="86"/>
      <c r="C57" s="86" t="s">
        <v>30</v>
      </c>
      <c r="D57" s="99">
        <v>0</v>
      </c>
      <c r="E57" s="94"/>
      <c r="F57" s="166"/>
    </row>
    <row r="58" spans="2:9" s="109" customFormat="1" x14ac:dyDescent="0.2">
      <c r="B58" s="86"/>
      <c r="C58" s="86" t="s">
        <v>32</v>
      </c>
      <c r="D58" s="100">
        <v>0</v>
      </c>
      <c r="E58" s="94"/>
      <c r="F58" s="166"/>
    </row>
    <row r="59" spans="2:9" s="109" customFormat="1" ht="13.5" thickBot="1" x14ac:dyDescent="0.25">
      <c r="B59" s="88"/>
      <c r="C59" s="88" t="s">
        <v>53</v>
      </c>
      <c r="D59" s="101">
        <v>0</v>
      </c>
      <c r="E59" s="97" t="s">
        <v>75</v>
      </c>
      <c r="F59" s="166"/>
    </row>
    <row r="60" spans="2:9" s="109" customFormat="1" ht="14.25" thickTop="1" thickBot="1" x14ac:dyDescent="0.25">
      <c r="B60" s="141"/>
      <c r="C60" s="102" t="s">
        <v>61</v>
      </c>
      <c r="D60" s="103">
        <v>0</v>
      </c>
      <c r="E60" s="142" t="s">
        <v>63</v>
      </c>
      <c r="F60" s="170"/>
    </row>
    <row r="61" spans="2:9" s="109" customFormat="1" ht="103.5" customHeight="1" x14ac:dyDescent="0.2">
      <c r="B61" s="194" t="s">
        <v>80</v>
      </c>
      <c r="C61" s="194"/>
      <c r="D61" s="194"/>
      <c r="E61" s="194"/>
      <c r="F61" s="171"/>
    </row>
    <row r="62" spans="2:9" ht="22.5" hidden="1" customHeight="1" x14ac:dyDescent="0.2">
      <c r="B62" s="186"/>
      <c r="C62" s="186"/>
      <c r="D62" s="186"/>
      <c r="E62" s="186"/>
      <c r="F62" s="172"/>
    </row>
  </sheetData>
  <sheetProtection sheet="1" objects="1" scenarios="1"/>
  <mergeCells count="7">
    <mergeCell ref="B62:E62"/>
    <mergeCell ref="B61:E61"/>
    <mergeCell ref="B1:E1"/>
    <mergeCell ref="B51:C51"/>
    <mergeCell ref="B3:C3"/>
    <mergeCell ref="B11:C11"/>
    <mergeCell ref="B26:C26"/>
  </mergeCells>
  <conditionalFormatting sqref="D24">
    <cfRule type="cellIs" dxfId="1" priority="1" operator="equal">
      <formula>1</formula>
    </cfRule>
  </conditionalFormatting>
  <pageMargins left="0.25" right="0.25"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324CE-773D-40E0-ADAE-92E9DF8D142D}">
  <sheetPr>
    <tabColor rgb="FF808284"/>
    <pageSetUpPr fitToPage="1"/>
  </sheetPr>
  <dimension ref="A1:I1048576"/>
  <sheetViews>
    <sheetView showGridLines="0" zoomScaleNormal="100" workbookViewId="0">
      <selection activeCell="B1" sqref="B1:E1"/>
    </sheetView>
  </sheetViews>
  <sheetFormatPr defaultColWidth="0" defaultRowHeight="12.75" zeroHeight="1" x14ac:dyDescent="0.2"/>
  <cols>
    <col min="1" max="1" width="5" customWidth="1"/>
    <col min="2" max="2" width="4.7109375" customWidth="1"/>
    <col min="3" max="3" width="43.5703125" customWidth="1"/>
    <col min="4" max="4" width="12.85546875" customWidth="1"/>
    <col min="5" max="5" width="69.28515625" customWidth="1"/>
    <col min="6" max="6" width="5" style="164" customWidth="1"/>
    <col min="7" max="7" width="12.7109375" hidden="1" customWidth="1"/>
    <col min="8" max="8" width="5.140625" hidden="1" customWidth="1"/>
    <col min="9" max="16384" width="9.140625" hidden="1"/>
  </cols>
  <sheetData>
    <row r="1" spans="2:6" ht="67.5" customHeight="1" thickBot="1" x14ac:dyDescent="0.25">
      <c r="B1" s="188" t="s">
        <v>51</v>
      </c>
      <c r="C1" s="188"/>
      <c r="D1" s="188"/>
      <c r="E1" s="188"/>
      <c r="F1" s="163"/>
    </row>
    <row r="2" spans="2:6" ht="6" customHeight="1" x14ac:dyDescent="0.2"/>
    <row r="3" spans="2:6" s="109" customFormat="1" ht="18" x14ac:dyDescent="0.2">
      <c r="B3" s="196" t="s">
        <v>43</v>
      </c>
      <c r="C3" s="196"/>
      <c r="D3" s="107" t="s">
        <v>60</v>
      </c>
      <c r="E3" s="108"/>
      <c r="F3" s="165"/>
    </row>
    <row r="4" spans="2:6" s="109" customFormat="1" x14ac:dyDescent="0.2">
      <c r="B4" s="110"/>
      <c r="C4" s="110" t="s">
        <v>28</v>
      </c>
      <c r="D4" s="110">
        <v>52</v>
      </c>
      <c r="E4" s="104"/>
      <c r="F4" s="166"/>
    </row>
    <row r="5" spans="2:6" s="109" customFormat="1" x14ac:dyDescent="0.2">
      <c r="B5" s="95"/>
      <c r="C5" s="95" t="s">
        <v>7</v>
      </c>
      <c r="D5" s="81">
        <v>0</v>
      </c>
      <c r="E5" s="94"/>
      <c r="F5" s="166"/>
    </row>
    <row r="6" spans="2:6" s="109" customFormat="1" x14ac:dyDescent="0.2">
      <c r="B6" s="95"/>
      <c r="C6" s="86" t="s">
        <v>18</v>
      </c>
      <c r="D6" s="81">
        <v>0</v>
      </c>
      <c r="E6" s="94"/>
      <c r="F6" s="166"/>
    </row>
    <row r="7" spans="2:6" s="109" customFormat="1" x14ac:dyDescent="0.2">
      <c r="B7" s="95"/>
      <c r="C7" s="95" t="s">
        <v>0</v>
      </c>
      <c r="D7" s="81">
        <v>0</v>
      </c>
      <c r="E7" s="94" t="s">
        <v>72</v>
      </c>
      <c r="F7" s="166"/>
    </row>
    <row r="8" spans="2:6" s="109" customFormat="1" ht="13.5" thickBot="1" x14ac:dyDescent="0.25">
      <c r="B8" s="98"/>
      <c r="C8" s="98" t="s">
        <v>8</v>
      </c>
      <c r="D8" s="82">
        <v>0</v>
      </c>
      <c r="E8" s="97" t="s">
        <v>71</v>
      </c>
      <c r="F8" s="166"/>
    </row>
    <row r="9" spans="2:6" s="109" customFormat="1" ht="13.5" thickBot="1" x14ac:dyDescent="0.25">
      <c r="B9" s="111"/>
      <c r="C9" s="112" t="s">
        <v>26</v>
      </c>
      <c r="D9" s="57">
        <f>D4-D5-D6-D7-D8</f>
        <v>52</v>
      </c>
      <c r="E9" s="144"/>
      <c r="F9" s="165"/>
    </row>
    <row r="10" spans="2:6" s="109" customFormat="1" ht="6" customHeight="1" x14ac:dyDescent="0.2">
      <c r="B10" s="113"/>
      <c r="C10" s="113"/>
      <c r="D10" s="113"/>
      <c r="E10" s="114"/>
      <c r="F10" s="165"/>
    </row>
    <row r="11" spans="2:6" s="109" customFormat="1" ht="18" x14ac:dyDescent="0.2">
      <c r="B11" s="197" t="s">
        <v>44</v>
      </c>
      <c r="C11" s="197"/>
      <c r="D11" s="115" t="s">
        <v>60</v>
      </c>
      <c r="E11" s="116"/>
      <c r="F11" s="165"/>
    </row>
    <row r="12" spans="2:6" s="109" customFormat="1" x14ac:dyDescent="0.2">
      <c r="B12" s="110"/>
      <c r="C12" s="110" t="s">
        <v>27</v>
      </c>
      <c r="D12" s="83">
        <v>5</v>
      </c>
      <c r="E12" s="104"/>
      <c r="F12" s="166"/>
    </row>
    <row r="13" spans="2:6" s="109" customFormat="1" x14ac:dyDescent="0.2">
      <c r="B13" s="95"/>
      <c r="C13" s="86" t="s">
        <v>10</v>
      </c>
      <c r="D13" s="84">
        <v>7.5</v>
      </c>
      <c r="E13" s="94"/>
      <c r="F13" s="166"/>
    </row>
    <row r="14" spans="2:6" s="109" customFormat="1" x14ac:dyDescent="0.2">
      <c r="B14" s="95"/>
      <c r="C14" s="86" t="s">
        <v>46</v>
      </c>
      <c r="D14" s="85">
        <v>2.5</v>
      </c>
      <c r="E14" s="94" t="s">
        <v>66</v>
      </c>
      <c r="F14" s="166"/>
    </row>
    <row r="15" spans="2:6" s="109" customFormat="1" ht="13.5" thickBot="1" x14ac:dyDescent="0.25">
      <c r="B15" s="98"/>
      <c r="C15" s="88" t="s">
        <v>29</v>
      </c>
      <c r="D15" s="143">
        <f>D13-D14</f>
        <v>5</v>
      </c>
      <c r="E15" s="97" t="s">
        <v>73</v>
      </c>
      <c r="F15" s="166"/>
    </row>
    <row r="16" spans="2:6" s="109" customFormat="1" ht="13.5" thickBot="1" x14ac:dyDescent="0.25">
      <c r="B16" s="117"/>
      <c r="C16" s="118" t="s">
        <v>25</v>
      </c>
      <c r="D16" s="63">
        <f>D12*D15</f>
        <v>25</v>
      </c>
      <c r="E16" s="119"/>
      <c r="F16" s="165"/>
    </row>
    <row r="17" spans="2:8" s="109" customFormat="1" x14ac:dyDescent="0.2">
      <c r="B17" s="120" t="s">
        <v>34</v>
      </c>
      <c r="C17" s="121"/>
      <c r="D17" s="122"/>
      <c r="E17" s="90"/>
      <c r="F17" s="165"/>
    </row>
    <row r="18" spans="2:8" s="109" customFormat="1" x14ac:dyDescent="0.2">
      <c r="B18" s="86"/>
      <c r="C18" s="86" t="s">
        <v>45</v>
      </c>
      <c r="D18" s="87">
        <v>0</v>
      </c>
      <c r="E18" s="94" t="s">
        <v>67</v>
      </c>
      <c r="F18" s="166"/>
      <c r="G18" s="13" t="s">
        <v>36</v>
      </c>
      <c r="H18" s="12">
        <f>$D$16*D18</f>
        <v>0</v>
      </c>
    </row>
    <row r="19" spans="2:8" s="109" customFormat="1" x14ac:dyDescent="0.2">
      <c r="B19" s="86"/>
      <c r="C19" s="86" t="s">
        <v>30</v>
      </c>
      <c r="D19" s="87">
        <v>0</v>
      </c>
      <c r="E19" s="94"/>
      <c r="F19" s="166"/>
      <c r="G19" s="12"/>
      <c r="H19" s="12">
        <f t="shared" ref="H19:H23" si="0">$D$16*D19</f>
        <v>0</v>
      </c>
    </row>
    <row r="20" spans="2:8" s="109" customFormat="1" x14ac:dyDescent="0.2">
      <c r="B20" s="86"/>
      <c r="C20" s="86" t="s">
        <v>35</v>
      </c>
      <c r="D20" s="87">
        <v>0</v>
      </c>
      <c r="E20" s="94"/>
      <c r="F20" s="166"/>
      <c r="G20" s="12"/>
      <c r="H20" s="12">
        <f t="shared" si="0"/>
        <v>0</v>
      </c>
    </row>
    <row r="21" spans="2:8" s="109" customFormat="1" x14ac:dyDescent="0.2">
      <c r="B21" s="86"/>
      <c r="C21" s="86" t="s">
        <v>53</v>
      </c>
      <c r="D21" s="87">
        <v>0</v>
      </c>
      <c r="E21" s="94"/>
      <c r="F21" s="166"/>
      <c r="G21" s="12"/>
      <c r="H21" s="12">
        <f t="shared" si="0"/>
        <v>0</v>
      </c>
    </row>
    <row r="22" spans="2:8" s="109" customFormat="1" x14ac:dyDescent="0.2">
      <c r="B22" s="86"/>
      <c r="C22" s="86" t="s">
        <v>31</v>
      </c>
      <c r="D22" s="87">
        <v>1</v>
      </c>
      <c r="E22" s="94" t="s">
        <v>68</v>
      </c>
      <c r="F22" s="166"/>
      <c r="G22" s="12"/>
      <c r="H22" s="12">
        <f t="shared" si="0"/>
        <v>25</v>
      </c>
    </row>
    <row r="23" spans="2:8" s="109" customFormat="1" ht="13.5" thickBot="1" x14ac:dyDescent="0.25">
      <c r="B23" s="98"/>
      <c r="C23" s="88" t="s">
        <v>11</v>
      </c>
      <c r="D23" s="89">
        <v>0</v>
      </c>
      <c r="E23" s="97" t="s">
        <v>69</v>
      </c>
      <c r="F23" s="166"/>
      <c r="G23" s="12"/>
      <c r="H23" s="12">
        <f t="shared" si="0"/>
        <v>0</v>
      </c>
    </row>
    <row r="24" spans="2:8" s="109" customFormat="1" ht="14.25" thickTop="1" thickBot="1" x14ac:dyDescent="0.25">
      <c r="B24" s="117"/>
      <c r="C24" s="124"/>
      <c r="D24" s="67">
        <f>SUM(D18:D23)</f>
        <v>1</v>
      </c>
      <c r="E24" s="125" t="s">
        <v>40</v>
      </c>
      <c r="F24" s="168"/>
      <c r="G24" s="12"/>
      <c r="H24" s="12">
        <f>SUM(H18:H23)</f>
        <v>25</v>
      </c>
    </row>
    <row r="25" spans="2:8" s="109" customFormat="1" ht="6" customHeight="1" x14ac:dyDescent="0.2">
      <c r="B25" s="113"/>
      <c r="C25" s="113"/>
      <c r="D25" s="113"/>
      <c r="E25" s="114"/>
      <c r="F25" s="165"/>
    </row>
    <row r="26" spans="2:8" s="109" customFormat="1" ht="18" x14ac:dyDescent="0.2">
      <c r="B26" s="198" t="s">
        <v>37</v>
      </c>
      <c r="C26" s="198"/>
      <c r="D26" s="126" t="s">
        <v>60</v>
      </c>
      <c r="E26" s="127"/>
      <c r="F26" s="165"/>
    </row>
    <row r="27" spans="2:8" s="109" customFormat="1" x14ac:dyDescent="0.2">
      <c r="B27" s="110"/>
      <c r="C27" s="90" t="s">
        <v>16</v>
      </c>
      <c r="D27" s="91">
        <v>0</v>
      </c>
      <c r="E27" s="104"/>
      <c r="F27" s="166"/>
    </row>
    <row r="28" spans="2:8" s="109" customFormat="1" x14ac:dyDescent="0.2">
      <c r="B28" s="95"/>
      <c r="C28" s="86" t="s">
        <v>14</v>
      </c>
      <c r="D28" s="92"/>
      <c r="E28" s="94"/>
      <c r="F28" s="166"/>
    </row>
    <row r="29" spans="2:8" s="109" customFormat="1" x14ac:dyDescent="0.2">
      <c r="B29" s="95"/>
      <c r="C29" s="86" t="s">
        <v>13</v>
      </c>
      <c r="D29" s="91">
        <v>0</v>
      </c>
      <c r="E29" s="94"/>
      <c r="F29" s="166"/>
    </row>
    <row r="30" spans="2:8" s="109" customFormat="1" x14ac:dyDescent="0.2">
      <c r="B30" s="95"/>
      <c r="C30" s="86" t="s">
        <v>55</v>
      </c>
      <c r="D30" s="91">
        <v>0</v>
      </c>
      <c r="E30" s="94"/>
      <c r="F30" s="166"/>
    </row>
    <row r="31" spans="2:8" s="109" customFormat="1" x14ac:dyDescent="0.2">
      <c r="B31" s="95"/>
      <c r="C31" s="86" t="s">
        <v>56</v>
      </c>
      <c r="D31" s="91">
        <v>0</v>
      </c>
      <c r="E31" s="94"/>
      <c r="F31" s="166"/>
    </row>
    <row r="32" spans="2:8" s="109" customFormat="1" x14ac:dyDescent="0.2">
      <c r="B32" s="95"/>
      <c r="C32" s="86" t="s">
        <v>57</v>
      </c>
      <c r="D32" s="91">
        <v>0</v>
      </c>
      <c r="E32" s="94"/>
      <c r="F32" s="166"/>
    </row>
    <row r="33" spans="2:8" s="109" customFormat="1" x14ac:dyDescent="0.2">
      <c r="B33" s="95"/>
      <c r="C33" s="95" t="s">
        <v>2</v>
      </c>
      <c r="D33" s="91">
        <v>0</v>
      </c>
      <c r="E33" s="94" t="s">
        <v>74</v>
      </c>
      <c r="F33" s="166"/>
    </row>
    <row r="34" spans="2:8" s="109" customFormat="1" x14ac:dyDescent="0.2">
      <c r="B34" s="95"/>
      <c r="C34" s="86" t="s">
        <v>52</v>
      </c>
      <c r="D34" s="91">
        <v>0</v>
      </c>
      <c r="E34" s="94"/>
      <c r="F34" s="166"/>
    </row>
    <row r="35" spans="2:8" s="109" customFormat="1" x14ac:dyDescent="0.2">
      <c r="B35" s="95"/>
      <c r="C35" s="86" t="s">
        <v>12</v>
      </c>
      <c r="D35" s="91">
        <v>0</v>
      </c>
      <c r="E35" s="94"/>
      <c r="F35" s="166"/>
    </row>
    <row r="36" spans="2:8" s="109" customFormat="1" x14ac:dyDescent="0.2">
      <c r="B36" s="95"/>
      <c r="C36" s="86" t="s">
        <v>65</v>
      </c>
      <c r="D36" s="91">
        <v>0</v>
      </c>
      <c r="E36" s="94"/>
      <c r="F36" s="166"/>
    </row>
    <row r="37" spans="2:8" s="109" customFormat="1" x14ac:dyDescent="0.2">
      <c r="B37" s="95"/>
      <c r="C37" s="86" t="s">
        <v>17</v>
      </c>
      <c r="D37" s="91">
        <v>0</v>
      </c>
      <c r="E37" s="94"/>
      <c r="F37" s="166"/>
    </row>
    <row r="38" spans="2:8" s="109" customFormat="1" x14ac:dyDescent="0.2">
      <c r="B38" s="95"/>
      <c r="C38" s="95" t="s">
        <v>3</v>
      </c>
      <c r="D38" s="92"/>
      <c r="E38" s="94"/>
      <c r="F38" s="166"/>
    </row>
    <row r="39" spans="2:8" s="109" customFormat="1" x14ac:dyDescent="0.2">
      <c r="B39" s="95"/>
      <c r="C39" s="95" t="s">
        <v>4</v>
      </c>
      <c r="D39" s="91">
        <v>0</v>
      </c>
      <c r="E39" s="94"/>
      <c r="F39" s="166"/>
    </row>
    <row r="40" spans="2:8" s="109" customFormat="1" x14ac:dyDescent="0.2">
      <c r="B40" s="95"/>
      <c r="C40" s="95" t="s">
        <v>5</v>
      </c>
      <c r="D40" s="91">
        <v>0</v>
      </c>
      <c r="E40" s="94"/>
      <c r="F40" s="166"/>
    </row>
    <row r="41" spans="2:8" s="109" customFormat="1" x14ac:dyDescent="0.2">
      <c r="B41" s="95"/>
      <c r="C41" s="95" t="s">
        <v>6</v>
      </c>
      <c r="D41" s="91">
        <v>0</v>
      </c>
      <c r="E41" s="94"/>
      <c r="F41" s="166"/>
    </row>
    <row r="42" spans="2:8" s="109" customFormat="1" x14ac:dyDescent="0.2">
      <c r="B42" s="95"/>
      <c r="C42" s="86" t="s">
        <v>9</v>
      </c>
      <c r="D42" s="91">
        <v>0</v>
      </c>
      <c r="E42" s="94" t="s">
        <v>77</v>
      </c>
      <c r="F42" s="166"/>
      <c r="G42" s="123"/>
      <c r="H42" s="128"/>
    </row>
    <row r="43" spans="2:8" s="109" customFormat="1" x14ac:dyDescent="0.2">
      <c r="B43" s="95"/>
      <c r="C43" s="86" t="s">
        <v>20</v>
      </c>
      <c r="D43" s="92"/>
      <c r="E43" s="94"/>
      <c r="F43" s="166"/>
    </row>
    <row r="44" spans="2:8" s="109" customFormat="1" x14ac:dyDescent="0.2">
      <c r="B44" s="95"/>
      <c r="C44" s="86" t="s">
        <v>21</v>
      </c>
      <c r="D44" s="91">
        <v>0</v>
      </c>
      <c r="E44" s="94"/>
      <c r="F44" s="166"/>
    </row>
    <row r="45" spans="2:8" s="109" customFormat="1" x14ac:dyDescent="0.2">
      <c r="B45" s="95"/>
      <c r="C45" s="86" t="s">
        <v>22</v>
      </c>
      <c r="D45" s="91">
        <v>0</v>
      </c>
      <c r="E45" s="94"/>
      <c r="F45" s="166"/>
    </row>
    <row r="46" spans="2:8" s="109" customFormat="1" x14ac:dyDescent="0.2">
      <c r="B46" s="95"/>
      <c r="C46" s="86" t="s">
        <v>23</v>
      </c>
      <c r="D46" s="91">
        <v>0</v>
      </c>
      <c r="E46" s="94"/>
      <c r="F46" s="166"/>
    </row>
    <row r="47" spans="2:8" s="109" customFormat="1" x14ac:dyDescent="0.2">
      <c r="B47" s="98"/>
      <c r="C47" s="88" t="s">
        <v>39</v>
      </c>
      <c r="D47" s="91">
        <v>0</v>
      </c>
      <c r="E47" s="97"/>
      <c r="F47" s="166"/>
      <c r="G47" s="123"/>
      <c r="H47" s="128"/>
    </row>
    <row r="48" spans="2:8" s="109" customFormat="1" ht="13.5" thickBot="1" x14ac:dyDescent="0.25">
      <c r="B48" s="98"/>
      <c r="C48" s="98" t="s">
        <v>58</v>
      </c>
      <c r="D48" s="91">
        <v>0</v>
      </c>
      <c r="E48" s="97" t="s">
        <v>70</v>
      </c>
      <c r="F48" s="166"/>
    </row>
    <row r="49" spans="2:9" s="109" customFormat="1" ht="13.5" thickBot="1" x14ac:dyDescent="0.25">
      <c r="B49" s="129"/>
      <c r="C49" s="130" t="s">
        <v>38</v>
      </c>
      <c r="D49" s="73">
        <f>SUM(D27:D48)</f>
        <v>0</v>
      </c>
      <c r="E49" s="131"/>
      <c r="F49" s="165"/>
    </row>
    <row r="50" spans="2:9" s="109" customFormat="1" ht="6.75" customHeight="1" x14ac:dyDescent="0.2">
      <c r="B50" s="113"/>
      <c r="C50" s="113"/>
      <c r="D50" s="132"/>
      <c r="E50" s="114"/>
      <c r="F50" s="165"/>
    </row>
    <row r="51" spans="2:9" s="109" customFormat="1" ht="18.75" thickBot="1" x14ac:dyDescent="0.25">
      <c r="B51" s="195" t="s">
        <v>1</v>
      </c>
      <c r="C51" s="195"/>
      <c r="D51" s="145" t="s">
        <v>60</v>
      </c>
      <c r="E51" s="134"/>
      <c r="F51" s="169"/>
    </row>
    <row r="52" spans="2:9" s="109" customFormat="1" ht="13.5" hidden="1" thickBot="1" x14ac:dyDescent="0.25">
      <c r="B52" s="110"/>
      <c r="C52" s="90" t="s">
        <v>19</v>
      </c>
      <c r="D52" s="146">
        <f>((D56*H18)+(D57*H19)+(D58*H20)+(G59*H22))*D9</f>
        <v>0</v>
      </c>
      <c r="E52" s="90" t="s">
        <v>24</v>
      </c>
      <c r="F52" s="165"/>
    </row>
    <row r="53" spans="2:9" s="109" customFormat="1" ht="14.25" customHeight="1" thickTop="1" thickBot="1" x14ac:dyDescent="0.25">
      <c r="B53" s="95"/>
      <c r="C53" s="135" t="s">
        <v>78</v>
      </c>
      <c r="D53" s="105">
        <v>0</v>
      </c>
      <c r="E53" s="147" t="s">
        <v>83</v>
      </c>
      <c r="F53" s="170"/>
      <c r="G53" s="148">
        <f>D53*52*D12*D13+D49</f>
        <v>0</v>
      </c>
      <c r="H53" s="123" t="s">
        <v>49</v>
      </c>
    </row>
    <row r="54" spans="2:9" s="109" customFormat="1" ht="14.25" hidden="1" thickTop="1" thickBot="1" x14ac:dyDescent="0.25">
      <c r="B54" s="149"/>
      <c r="C54" s="150" t="s">
        <v>41</v>
      </c>
      <c r="D54" s="151"/>
      <c r="E54" s="152" t="s">
        <v>42</v>
      </c>
      <c r="F54" s="166"/>
      <c r="H54" s="123"/>
      <c r="I54" s="136"/>
    </row>
    <row r="55" spans="2:9" s="109" customFormat="1" ht="13.5" thickTop="1" x14ac:dyDescent="0.2">
      <c r="B55" s="153" t="s">
        <v>33</v>
      </c>
      <c r="C55" s="90"/>
      <c r="D55" s="154"/>
      <c r="E55" s="104"/>
      <c r="F55" s="166"/>
    </row>
    <row r="56" spans="2:9" s="109" customFormat="1" x14ac:dyDescent="0.2">
      <c r="B56" s="86"/>
      <c r="C56" s="86" t="s">
        <v>45</v>
      </c>
      <c r="D56" s="99">
        <v>0</v>
      </c>
      <c r="E56" s="94"/>
      <c r="F56" s="166"/>
    </row>
    <row r="57" spans="2:9" s="109" customFormat="1" x14ac:dyDescent="0.2">
      <c r="B57" s="86"/>
      <c r="C57" s="86" t="s">
        <v>30</v>
      </c>
      <c r="D57" s="99">
        <v>0</v>
      </c>
      <c r="E57" s="94"/>
      <c r="F57" s="166"/>
    </row>
    <row r="58" spans="2:9" s="109" customFormat="1" x14ac:dyDescent="0.2">
      <c r="B58" s="86"/>
      <c r="C58" s="86" t="s">
        <v>32</v>
      </c>
      <c r="D58" s="100">
        <v>0</v>
      </c>
      <c r="E58" s="94"/>
      <c r="F58" s="166"/>
    </row>
    <row r="59" spans="2:9" s="109" customFormat="1" ht="13.5" thickBot="1" x14ac:dyDescent="0.25">
      <c r="B59" s="88"/>
      <c r="C59" s="88" t="s">
        <v>53</v>
      </c>
      <c r="D59" s="101">
        <v>0</v>
      </c>
      <c r="E59" s="97" t="s">
        <v>75</v>
      </c>
      <c r="F59" s="166"/>
      <c r="G59" s="155">
        <f>(H18*D56)+(H19*D57)+(H20*D58)+(D59*H21)</f>
        <v>0</v>
      </c>
      <c r="H59" s="123" t="s">
        <v>47</v>
      </c>
    </row>
    <row r="60" spans="2:9" s="109" customFormat="1" ht="13.5" thickBot="1" x14ac:dyDescent="0.25">
      <c r="B60" s="88"/>
      <c r="C60" s="156" t="s">
        <v>61</v>
      </c>
      <c r="D60" s="161">
        <f>(G59*D9-G53)/-(H22*D9)</f>
        <v>0</v>
      </c>
      <c r="E60" s="157" t="s">
        <v>64</v>
      </c>
      <c r="F60" s="170"/>
    </row>
    <row r="61" spans="2:9" s="109" customFormat="1" ht="13.5" thickBot="1" x14ac:dyDescent="0.25">
      <c r="B61" s="158"/>
      <c r="C61" s="159" t="s">
        <v>59</v>
      </c>
      <c r="D61" s="162">
        <f>(G59+(D60*H22))*D9</f>
        <v>0</v>
      </c>
      <c r="E61" s="160"/>
      <c r="F61" s="166"/>
    </row>
    <row r="62" spans="2:9" s="109" customFormat="1" ht="105" customHeight="1" x14ac:dyDescent="0.2">
      <c r="B62" s="194" t="s">
        <v>80</v>
      </c>
      <c r="C62" s="194"/>
      <c r="D62" s="194"/>
      <c r="E62" s="194"/>
      <c r="F62" s="171"/>
    </row>
    <row r="63" spans="2:9" ht="24" hidden="1" customHeight="1" x14ac:dyDescent="0.2">
      <c r="B63" s="186"/>
      <c r="C63" s="186"/>
      <c r="D63" s="186"/>
      <c r="E63" s="186"/>
      <c r="F63" s="172"/>
    </row>
    <row r="1048576" ht="1.5" customHeight="1" x14ac:dyDescent="0.2"/>
  </sheetData>
  <sheetProtection sheet="1" objects="1" scenarios="1"/>
  <mergeCells count="7">
    <mergeCell ref="B63:E63"/>
    <mergeCell ref="B62:E62"/>
    <mergeCell ref="B1:E1"/>
    <mergeCell ref="B51:C51"/>
    <mergeCell ref="B3:C3"/>
    <mergeCell ref="B11:C11"/>
    <mergeCell ref="B26:C26"/>
  </mergeCells>
  <conditionalFormatting sqref="D24">
    <cfRule type="cellIs" dxfId="0" priority="1" operator="equal">
      <formula>1</formula>
    </cfRule>
  </conditionalFormatting>
  <pageMargins left="0.25" right="0.25" top="0.75" bottom="0.75" header="0.3" footer="0.3"/>
  <pageSetup paperSize="9" scale="8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adb9bed2e36e4a93af574aeb444da63e xmlns="a36bd50b-1532-4c22-b385-5c082c960938">
      <Terms xmlns="http://schemas.microsoft.com/office/infopath/2007/PartnerControls">
        <TermInfo xmlns="http://schemas.microsoft.com/office/infopath/2007/PartnerControls">
          <TermName xmlns="http://schemas.microsoft.com/office/infopath/2007/PartnerControls">BGA</TermName>
          <TermId xmlns="http://schemas.microsoft.com/office/infopath/2007/PartnerControls">7e6a4fd3-cadb-4f83-b5bc-bd85aa22981a</TermId>
        </TermInfo>
      </Terms>
    </adb9bed2e36e4a93af574aeb444da63e>
    <i145e512c1d74f61b8078a1aacb079b7 xmlns="a7d5f76e-ad64-43b2-8afb-d080d21ef2c4">
      <Terms xmlns="http://schemas.microsoft.com/office/infopath/2007/PartnerControls">
        <TermInfo xmlns="http://schemas.microsoft.com/office/infopath/2007/PartnerControls">
          <TermName xmlns="http://schemas.microsoft.com/office/infopath/2007/PartnerControls">Content</TermName>
          <TermId xmlns="http://schemas.microsoft.com/office/infopath/2007/PartnerControls">2a4f9e2f-1e2b-4f6c-9e06-4cddf75c4738</TermId>
        </TermInfo>
      </Terms>
    </i145e512c1d74f61b8078a1aacb079b7>
    <n99e4c9942c6404eb103464a00e6097b xmlns="a36bd50b-1532-4c22-b385-5c082c960938">
      <Terms xmlns="http://schemas.microsoft.com/office/infopath/2007/PartnerControls"/>
    </n99e4c9942c6404eb103464a00e6097b>
    <k431653d724d4a8391ae70c779678505 xmlns="a7d5f76e-ad64-43b2-8afb-d080d21ef2c4">
      <Terms xmlns="http://schemas.microsoft.com/office/infopath/2007/PartnerControls">
        <TermInfo xmlns="http://schemas.microsoft.com/office/infopath/2007/PartnerControls">
          <TermName xmlns="http://schemas.microsoft.com/office/infopath/2007/PartnerControls">Template Review</TermName>
          <TermId xmlns="http://schemas.microsoft.com/office/infopath/2007/PartnerControls">4491cc5b-10dc-4105-b6e9-4004bda4180c</TermId>
        </TermInfo>
      </Terms>
    </k431653d724d4a8391ae70c779678505>
    <IconOverlay xmlns="http://schemas.microsoft.com/sharepoint/v4" xsi:nil="true"/>
    <pe2555c81638466f9eb614edb9ecde52 xmlns="a36bd50b-1532-4c22-b385-5c082c960938">
      <Terms xmlns="http://schemas.microsoft.com/office/infopath/2007/PartnerControls">
        <TermInfo xmlns="http://schemas.microsoft.com/office/infopath/2007/PartnerControls">
          <TermName xmlns="http://schemas.microsoft.com/office/infopath/2007/PartnerControls">Spreadsheet</TermName>
          <TermId xmlns="http://schemas.microsoft.com/office/infopath/2007/PartnerControls">3f287b2a-508e-48f9-bb3e-b5946314d347</TermId>
        </TermInfo>
      </Terms>
    </pe2555c81638466f9eb614edb9ecde52>
    <hbd43299b3fa41cbafb27df8d1a709bc xmlns="a7d5f76e-ad64-43b2-8afb-d080d21ef2c4">
      <Terms xmlns="http://schemas.microsoft.com/office/infopath/2007/PartnerControls"/>
    </hbd43299b3fa41cbafb27df8d1a709bc>
    <aa25a1a23adf4c92a153145de6afe324 xmlns="a36bd50b-1532-4c22-b385-5c082c96093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6106d03b-a1a0-4e30-9d91-d5e9fb4314f9</TermId>
        </TermInfo>
      </Terms>
    </aa25a1a23adf4c92a153145de6afe324>
    <g7bcb40ba23249a78edca7d43a67c1c9 xmlns="a36bd50b-1532-4c22-b385-5c082c960938">
      <Terms xmlns="http://schemas.microsoft.com/office/infopath/2007/PartnerControls">
        <TermInfo xmlns="http://schemas.microsoft.com/office/infopath/2007/PartnerControls">
          <TermName xmlns="http://schemas.microsoft.com/office/infopath/2007/PartnerControls">Website Content Management</TermName>
          <TermId xmlns="http://schemas.microsoft.com/office/infopath/2007/PartnerControls">737bdabb-9ecb-4c8a-b82a-6abec0eb2cd1</TermId>
        </TermInfo>
      </Terms>
    </g7bcb40ba23249a78edca7d43a67c1c9>
    <TaxCatchAll xmlns="a36bd50b-1532-4c22-b385-5c082c960938">
      <Value>82</Value>
      <Value>113</Value>
      <Value>2676</Value>
      <Value>1330</Value>
      <Value>1</Value>
      <Value>2666</Value>
    </TaxCatchAll>
    <Comment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896D55852D93604AA440876A3B15BB43" ma:contentTypeVersion="20" ma:contentTypeDescription="Create a new document." ma:contentTypeScope="" ma:versionID="0b4745f4685f89e808c543ea532fb83e">
  <xsd:schema xmlns:xsd="http://www.w3.org/2001/XMLSchema" xmlns:xs="http://www.w3.org/2001/XMLSchema" xmlns:p="http://schemas.microsoft.com/office/2006/metadata/properties" xmlns:ns1="http://schemas.microsoft.com/sharepoint/v3" xmlns:ns2="a36bd50b-1532-4c22-b385-5c082c960938" xmlns:ns3="a7d5f76e-ad64-43b2-8afb-d080d21ef2c4" xmlns:ns4="http://schemas.microsoft.com/sharepoint/v4" targetNamespace="http://schemas.microsoft.com/office/2006/metadata/properties" ma:root="true" ma:fieldsID="4648c99815c10a05c2b52a2d6cf3661c" ns1:_="" ns2:_="" ns3:_="" ns4:_="">
    <xsd:import namespace="http://schemas.microsoft.com/sharepoint/v3"/>
    <xsd:import namespace="a36bd50b-1532-4c22-b385-5c082c960938"/>
    <xsd:import namespace="a7d5f76e-ad64-43b2-8afb-d080d21ef2c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3:k431653d724d4a8391ae70c779678505" minOccurs="0"/>
                <xsd:element ref="ns3:i145e512c1d74f61b8078a1aacb079b7" minOccurs="0"/>
                <xsd:element ref="ns3:hbd43299b3fa41cbafb27df8d1a709bc" minOccurs="0"/>
                <xsd:element ref="ns4: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6bd50b-1532-4c22-b385-5c082c9609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633a3b86-2182-4a92-8345-6a7fb27c2e74}" ma:internalName="TaxCatchAll" ma:showField="CatchAllData" ma:web="a7d5f76e-ad64-43b2-8afb-d080d21ef2c4">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0060d4a3-bf80-472b-a256-01769a92f08c"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d5f76e-ad64-43b2-8afb-d080d21ef2c4" elementFormDefault="qualified">
    <xsd:import namespace="http://schemas.microsoft.com/office/2006/documentManagement/types"/>
    <xsd:import namespace="http://schemas.microsoft.com/office/infopath/2007/PartnerControls"/>
    <xsd:element name="k431653d724d4a8391ae70c779678505" ma:index="24" nillable="true" ma:taxonomy="true" ma:internalName="k431653d724d4a8391ae70c779678505" ma:taxonomyFieldName="DocHub_BGAActivity" ma:displayName="BGA Activity" ma:indexed="true" ma:readOnly="false" ma:default="" ma:fieldId="{4431653d-724d-4a83-91ae-70c779678505}" ma:sspId="fb0313f7-9433-48c0-866e-9e0bbee59a50" ma:termSetId="fa058e25-6427-43f0-b066-7e1e316e4c34" ma:anchorId="00000000-0000-0000-0000-000000000000" ma:open="true" ma:isKeyword="false">
      <xsd:complexType>
        <xsd:sequence>
          <xsd:element ref="pc:Terms" minOccurs="0" maxOccurs="1"/>
        </xsd:sequence>
      </xsd:complexType>
    </xsd:element>
    <xsd:element name="i145e512c1d74f61b8078a1aacb079b7" ma:index="26" nillable="true" ma:taxonomy="true" ma:internalName="i145e512c1d74f61b8078a1aacb079b7" ma:taxonomyFieldName="DocHub_BGADeliveryType" ma:displayName="BGA Delivery Type" ma:indexed="true" ma:readOnly="false" ma:default="" ma:fieldId="{2145e512-c1d7-4f61-b807-8a1aacb079b7}" ma:sspId="fb0313f7-9433-48c0-866e-9e0bbee59a50" ma:termSetId="0fbad560-073e-40d6-918a-1ba351690c00" ma:anchorId="00000000-0000-0000-0000-000000000000" ma:open="false" ma:isKeyword="false">
      <xsd:complexType>
        <xsd:sequence>
          <xsd:element ref="pc:Terms" minOccurs="0" maxOccurs="1"/>
        </xsd:sequence>
      </xsd:complexType>
    </xsd:element>
    <xsd:element name="hbd43299b3fa41cbafb27df8d1a709bc" ma:index="28" nillable="true" ma:taxonomy="true" ma:internalName="hbd43299b3fa41cbafb27df8d1a709bc" ma:taxonomyFieldName="DocHub_BGAStakeholders" ma:displayName="BGA Stakeholders" ma:indexed="true" ma:readOnly="false" ma:default="" ma:fieldId="{1bd43299-b3fa-41cb-afb2-7df8d1a709bc}" ma:sspId="fb0313f7-9433-48c0-866e-9e0bbee59a50" ma:termSetId="a7cfd841-74ee-43ae-968d-f9bac31e006d" ma:anchorId="00000000-0000-0000-0000-000000000000" ma:open="true" ma:isKeyword="fals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81BDB0-3DA0-4506-B695-313E43C5875E}">
  <ds:schemaRefs>
    <ds:schemaRef ds:uri="http://schemas.microsoft.com/office/2006/metadata/longProperties"/>
  </ds:schemaRefs>
</ds:datastoreItem>
</file>

<file path=customXml/itemProps2.xml><?xml version="1.0" encoding="utf-8"?>
<ds:datastoreItem xmlns:ds="http://schemas.openxmlformats.org/officeDocument/2006/customXml" ds:itemID="{A8AF3D73-8B8A-4B23-8910-F664302B2D5E}">
  <ds:schemaRefs>
    <ds:schemaRef ds:uri="http://purl.org/dc/terms/"/>
    <ds:schemaRef ds:uri="http://schemas.openxmlformats.org/package/2006/metadata/core-properties"/>
    <ds:schemaRef ds:uri="http://schemas.microsoft.com/sharepoint/v3"/>
    <ds:schemaRef ds:uri="a7d5f76e-ad64-43b2-8afb-d080d21ef2c4"/>
    <ds:schemaRef ds:uri="http://schemas.microsoft.com/sharepoint/v4"/>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a36bd50b-1532-4c22-b385-5c082c960938"/>
    <ds:schemaRef ds:uri="http://schemas.microsoft.com/office/2006/metadata/properties"/>
  </ds:schemaRefs>
</ds:datastoreItem>
</file>

<file path=customXml/itemProps3.xml><?xml version="1.0" encoding="utf-8"?>
<ds:datastoreItem xmlns:ds="http://schemas.openxmlformats.org/officeDocument/2006/customXml" ds:itemID="{A72147F9-E9D3-4505-995C-91F7782275F4}">
  <ds:schemaRefs>
    <ds:schemaRef ds:uri="http://schemas.microsoft.com/sharepoint/v3/contenttype/forms"/>
  </ds:schemaRefs>
</ds:datastoreItem>
</file>

<file path=customXml/itemProps4.xml><?xml version="1.0" encoding="utf-8"?>
<ds:datastoreItem xmlns:ds="http://schemas.openxmlformats.org/officeDocument/2006/customXml" ds:itemID="{A161BF3C-C050-4764-B5CA-1E52DA950A73}">
  <ds:schemaRefs>
    <ds:schemaRef ds:uri="http://schemas.microsoft.com/sharepoint/events"/>
  </ds:schemaRefs>
</ds:datastoreItem>
</file>

<file path=customXml/itemProps5.xml><?xml version="1.0" encoding="utf-8"?>
<ds:datastoreItem xmlns:ds="http://schemas.openxmlformats.org/officeDocument/2006/customXml" ds:itemID="{694DA50F-9131-47DF-9114-45F700C261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6bd50b-1532-4c22-b385-5c082c960938"/>
    <ds:schemaRef ds:uri="a7d5f76e-ad64-43b2-8afb-d080d21ef2c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Example</vt:lpstr>
      <vt:lpstr>Effective HourlyRate Calculator</vt:lpstr>
      <vt:lpstr>Full Fee Calculator</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2021-07-02T03:48:44Z</dcterms:created>
  <dcterms:modified xsi:type="dcterms:W3CDTF">2022-11-24T08:15:29Z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0x010100896D55852D93604AA440876A3B15BB43</vt:lpwstr>
  </property>
  <property fmtid="{D5CDD505-2E9C-101B-9397-08002B2CF9AE}" pid="3" name="DocHub_Year">
    <vt:lpwstr/>
  </property>
  <property fmtid="{D5CDD505-2E9C-101B-9397-08002B2CF9AE}" pid="4" name="DocHub_DocumentType">
    <vt:lpwstr>113;#Spreadsheet|3f287b2a-508e-48f9-bb3e-b5946314d347</vt:lpwstr>
  </property>
  <property fmtid="{D5CDD505-2E9C-101B-9397-08002B2CF9AE}" pid="5" name="DocHub_SecurityClassification">
    <vt:lpwstr>1;#OFFICIAL|6106d03b-a1a0-4e30-9d91-d5e9fb4314f9</vt:lpwstr>
  </property>
  <property fmtid="{D5CDD505-2E9C-101B-9397-08002B2CF9AE}" pid="6" name="DocHub_Keywords">
    <vt:lpwstr>2666;#BGA|7e6a4fd3-cadb-4f83-b5bc-bd85aa22981a</vt:lpwstr>
  </property>
  <property fmtid="{D5CDD505-2E9C-101B-9397-08002B2CF9AE}" pid="7" name="DocHub_BGAActivity">
    <vt:lpwstr>2676;#Template Review|4491cc5b-10dc-4105-b6e9-4004bda4180c</vt:lpwstr>
  </property>
  <property fmtid="{D5CDD505-2E9C-101B-9397-08002B2CF9AE}" pid="8" name="DocHub_WorkActivity">
    <vt:lpwstr>82;#Website Content Management|737bdabb-9ecb-4c8a-b82a-6abec0eb2cd1</vt:lpwstr>
  </property>
  <property fmtid="{D5CDD505-2E9C-101B-9397-08002B2CF9AE}" pid="9" name="DocHub_BGADeliveryType">
    <vt:lpwstr>1330;#Content|2a4f9e2f-1e2b-4f6c-9e06-4cddf75c4738</vt:lpwstr>
  </property>
  <property fmtid="{D5CDD505-2E9C-101B-9397-08002B2CF9AE}" pid="10" name="DocHub_BGAStakeholders">
    <vt:lpwstr/>
  </property>
</Properties>
</file>